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40" yWindow="300" windowWidth="13440" windowHeight="8295"/>
  </bookViews>
  <sheets>
    <sheet name="DEF1 Entidad receptora" sheetId="5" r:id="rId1"/>
    <sheet name="Calculos" sheetId="6" r:id="rId2"/>
    <sheet name="Hoja1" sheetId="7" r:id="rId3"/>
  </sheets>
  <definedNames>
    <definedName name="_xlnm.Print_Titles" localSheetId="0">'DEF1 Entidad receptora'!$62:$64</definedName>
  </definedNames>
  <calcPr calcId="124519"/>
</workbook>
</file>

<file path=xl/calcChain.xml><?xml version="1.0" encoding="utf-8"?>
<calcChain xmlns="http://schemas.openxmlformats.org/spreadsheetml/2006/main">
  <c r="N236" i="5"/>
  <c r="K236"/>
  <c r="M201" l="1"/>
  <c r="L201"/>
  <c r="K201"/>
  <c r="J201"/>
  <c r="I201"/>
  <c r="H201"/>
  <c r="G201"/>
  <c r="F201"/>
  <c r="F202" l="1"/>
  <c r="E47"/>
  <c r="O14" i="7" l="1"/>
  <c r="O13"/>
  <c r="O12"/>
  <c r="O11"/>
  <c r="O10"/>
  <c r="O9"/>
  <c r="O8"/>
  <c r="O7"/>
  <c r="O6"/>
  <c r="O5"/>
  <c r="O4"/>
  <c r="O3"/>
  <c r="O2"/>
  <c r="K15"/>
  <c r="H15"/>
  <c r="O224" i="5"/>
  <c r="O15" i="7" l="1"/>
  <c r="G41" i="5" l="1"/>
  <c r="D41"/>
  <c r="P59"/>
  <c r="F59"/>
  <c r="G59"/>
  <c r="H59"/>
  <c r="I59"/>
  <c r="J59"/>
  <c r="K59"/>
  <c r="L59"/>
  <c r="M59"/>
  <c r="N59"/>
  <c r="O59"/>
  <c r="E59"/>
  <c r="F57"/>
  <c r="G57"/>
  <c r="H57"/>
  <c r="I57"/>
  <c r="J57"/>
  <c r="K57"/>
  <c r="L57"/>
  <c r="M57"/>
  <c r="N57"/>
  <c r="O57"/>
  <c r="P57"/>
  <c r="E57"/>
  <c r="F55"/>
  <c r="G55"/>
  <c r="H55"/>
  <c r="I55"/>
  <c r="J55"/>
  <c r="K55"/>
  <c r="L55"/>
  <c r="M55"/>
  <c r="N55"/>
  <c r="O55"/>
  <c r="P55"/>
  <c r="E55"/>
  <c r="F53"/>
  <c r="G53"/>
  <c r="H53"/>
  <c r="I53"/>
  <c r="J53"/>
  <c r="K53"/>
  <c r="L53"/>
  <c r="M53"/>
  <c r="N53"/>
  <c r="O53"/>
  <c r="P53"/>
  <c r="E53"/>
  <c r="F51"/>
  <c r="G51"/>
  <c r="H51"/>
  <c r="I51"/>
  <c r="J51"/>
  <c r="K51"/>
  <c r="M51"/>
  <c r="N51"/>
  <c r="O51"/>
  <c r="P51"/>
  <c r="E51"/>
  <c r="F49"/>
  <c r="G49"/>
  <c r="H49"/>
  <c r="I49"/>
  <c r="J49"/>
  <c r="K49"/>
  <c r="L49"/>
  <c r="M49"/>
  <c r="N49"/>
  <c r="O49"/>
  <c r="P49"/>
  <c r="E49"/>
  <c r="F47"/>
  <c r="G47"/>
  <c r="H47"/>
  <c r="I47"/>
  <c r="J47"/>
  <c r="K47"/>
  <c r="L47"/>
  <c r="M47"/>
  <c r="N47"/>
  <c r="O47"/>
  <c r="P47"/>
  <c r="Q58" l="1"/>
  <c r="I40" s="1"/>
  <c r="J40" s="1"/>
  <c r="Q56"/>
  <c r="I39" s="1"/>
  <c r="J39" s="1"/>
  <c r="Q54"/>
  <c r="I38" s="1"/>
  <c r="J38" s="1"/>
  <c r="Q52"/>
  <c r="I37" s="1"/>
  <c r="J37" s="1"/>
  <c r="Q50"/>
  <c r="I36" s="1"/>
  <c r="J36" s="1"/>
  <c r="Q48"/>
  <c r="I35" s="1"/>
  <c r="J35" s="1"/>
  <c r="Q46"/>
  <c r="Q59"/>
  <c r="Q57"/>
  <c r="Q55"/>
  <c r="Q53"/>
  <c r="Q51"/>
  <c r="Q49"/>
  <c r="Q47"/>
  <c r="I34" l="1"/>
  <c r="J34" s="1"/>
  <c r="P12" i="6"/>
  <c r="P8"/>
  <c r="E40" i="5" s="1"/>
  <c r="F40" s="1"/>
  <c r="P7" i="6"/>
  <c r="Q7" s="1"/>
  <c r="P6"/>
  <c r="E38" i="5" s="1"/>
  <c r="F38" s="1"/>
  <c r="P5" i="6"/>
  <c r="E37" i="5" s="1"/>
  <c r="F37" s="1"/>
  <c r="P4" i="6"/>
  <c r="P3"/>
  <c r="E35" i="5" s="1"/>
  <c r="F35" s="1"/>
  <c r="P2" i="6"/>
  <c r="I41" i="5" l="1"/>
  <c r="R12" i="6"/>
  <c r="H34" i="5" s="1"/>
  <c r="E36"/>
  <c r="F36" s="1"/>
  <c r="Q2" i="6"/>
  <c r="E34" i="5"/>
  <c r="F34" s="1"/>
  <c r="Q3" i="6"/>
  <c r="H36" i="5"/>
  <c r="H40"/>
  <c r="H35"/>
  <c r="H37"/>
  <c r="H38"/>
  <c r="E39"/>
  <c r="F39" s="1"/>
  <c r="Q6" i="6"/>
  <c r="Q5"/>
  <c r="Q4"/>
  <c r="Q8"/>
  <c r="H39" i="5" l="1"/>
  <c r="H41" s="1"/>
  <c r="E41"/>
  <c r="F41" s="1"/>
  <c r="J41" l="1"/>
</calcChain>
</file>

<file path=xl/sharedStrings.xml><?xml version="1.0" encoding="utf-8"?>
<sst xmlns="http://schemas.openxmlformats.org/spreadsheetml/2006/main" count="383" uniqueCount="318">
  <si>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</si>
  <si>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</si>
  <si>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</si>
  <si>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</si>
  <si>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</si>
  <si>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</si>
  <si>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</si>
  <si>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</si>
  <si>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</si>
  <si>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</si>
  <si>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</si>
  <si>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</si>
  <si>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</si>
  <si>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</si>
  <si>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</si>
  <si>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</si>
  <si>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</si>
  <si>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</si>
  <si>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</si>
  <si>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</si>
  <si>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</si>
  <si>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</si>
  <si>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</si>
  <si>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</si>
  <si>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</si>
  <si>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</si>
  <si>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</si>
  <si>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</si>
  <si>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</si>
  <si>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</si>
  <si>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</si>
  <si>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</si>
  <si>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</si>
  <si>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</si>
  <si>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</si>
  <si>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</si>
  <si>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</si>
  <si>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</si>
  <si>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</si>
  <si>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</si>
  <si>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</si>
  <si>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</si>
  <si>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</si>
  <si>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</si>
  <si>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</si>
  <si>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</si>
  <si>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</si>
  <si>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</si>
  <si>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</si>
  <si>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</si>
  <si>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</si>
  <si>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</si>
  <si>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</si>
  <si>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</si>
  <si>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</si>
  <si>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</si>
  <si>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</si>
  <si>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</si>
  <si>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</si>
  <si>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</si>
  <si>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</si>
  <si>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</si>
  <si>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</si>
  <si>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</si>
  <si>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</si>
  <si>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</si>
  <si>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</si>
  <si>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</si>
  <si>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</si>
  <si>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</si>
  <si>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</si>
  <si>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</si>
  <si>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</si>
  <si>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</si>
  <si>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</si>
  <si>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</si>
  <si>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</si>
  <si>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</si>
  <si>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</si>
  <si>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</si>
  <si>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</si>
  <si>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</si>
  <si>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</si>
  <si>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</si>
  <si>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</si>
  <si>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</si>
  <si>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</si>
  <si>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</si>
  <si>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</si>
  <si>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</si>
  <si>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</si>
  <si>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</si>
  <si>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</si>
  <si>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</si>
  <si>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</si>
  <si>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Electrocorticografía</t>
  </si>
  <si>
    <t>Horas</t>
  </si>
  <si>
    <t>Consulta Externa Especializada</t>
  </si>
  <si>
    <t>Consulta</t>
  </si>
  <si>
    <t>Taller</t>
  </si>
  <si>
    <t>Psicometría</t>
  </si>
  <si>
    <t>Operaciones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</si>
  <si>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</si>
  <si>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</si>
  <si>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</si>
  <si>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</si>
  <si>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</si>
  <si>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</si>
  <si>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</si>
  <si>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</si>
  <si>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</si>
  <si>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</si>
  <si>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</si>
  <si>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</si>
  <si>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</si>
  <si>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</si>
  <si>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</si>
  <si>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</si>
  <si>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</si>
  <si>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</si>
  <si>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</si>
  <si>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</si>
  <si>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</si>
  <si>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</si>
  <si>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</si>
  <si>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</si>
  <si>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</si>
  <si>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</si>
  <si>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</si>
  <si>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</si>
  <si>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</si>
  <si>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</si>
  <si>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</si>
  <si>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</si>
  <si>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</si>
  <si>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</si>
  <si>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</si>
  <si>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</si>
  <si>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</si>
  <si>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</si>
  <si>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</si>
  <si>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</si>
  <si>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</si>
  <si>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</si>
  <si>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</si>
  <si>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</si>
  <si>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</si>
  <si>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</si>
  <si>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</si>
  <si>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</si>
  <si>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</si>
  <si>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</si>
  <si>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</si>
  <si>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</si>
  <si>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</si>
  <si>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</si>
  <si>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</si>
  <si>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</si>
  <si>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</si>
  <si>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</si>
  <si>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</si>
  <si>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</si>
  <si>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</si>
  <si>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</si>
  <si>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</si>
  <si>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</si>
  <si>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</si>
  <si>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</si>
  <si>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</si>
  <si>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</si>
  <si>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</si>
  <si>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</si>
  <si>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</si>
  <si>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</si>
  <si>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</si>
  <si>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</si>
  <si>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</si>
  <si>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</si>
  <si>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</si>
  <si>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</si>
  <si>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</si>
  <si>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</si>
  <si>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</si>
  <si>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</si>
  <si>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</si>
  <si>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</si>
  <si>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</si>
  <si>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</si>
  <si>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</si>
  <si>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</si>
  <si>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</si>
  <si>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</si>
  <si>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</si>
  <si>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</si>
  <si>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</si>
  <si>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</si>
  <si>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</si>
  <si>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</si>
  <si>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</si>
  <si>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</si>
  <si>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</si>
  <si>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</si>
  <si>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</si>
  <si>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</si>
  <si>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</si>
  <si>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</si>
  <si>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</si>
  <si>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</si>
  <si>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</si>
  <si>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</si>
  <si>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</si>
  <si>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</si>
  <si>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</si>
  <si>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</si>
  <si>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</si>
  <si>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</si>
  <si>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</si>
  <si>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</si>
  <si>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</si>
  <si>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</si>
  <si>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</si>
  <si>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</si>
  <si>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</si>
  <si>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</si>
  <si>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</si>
  <si>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</si>
  <si>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</si>
  <si>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</si>
  <si>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</si>
  <si>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</si>
  <si>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</si>
  <si>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</si>
  <si>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</si>
  <si>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</si>
  <si>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</si>
  <si>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</si>
  <si>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</si>
  <si>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</si>
  <si>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</si>
  <si>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</si>
  <si>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</si>
  <si>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</si>
  <si>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</si>
  <si>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</si>
  <si>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</si>
  <si>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</si>
  <si>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</si>
  <si>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</si>
  <si>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</si>
  <si>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</si>
  <si>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</si>
  <si>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</si>
  <si>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</si>
  <si>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</si>
  <si>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</si>
  <si>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</si>
  <si>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</si>
  <si>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</si>
  <si>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</si>
  <si>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</si>
  <si>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</si>
  <si>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</si>
  <si>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</si>
  <si>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</si>
  <si>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</si>
  <si>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</si>
  <si>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</si>
  <si>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</si>
  <si>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</si>
  <si>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</si>
  <si>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</si>
  <si>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</si>
  <si>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</si>
  <si>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</si>
  <si>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</si>
  <si>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</si>
  <si>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</si>
  <si>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</si>
  <si>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</si>
  <si>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</si>
  <si>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</si>
  <si>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</si>
  <si>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Estudios de Electroencefalograma</t>
  </si>
  <si>
    <t>Procedimientos Neurologicos Quirurgicos de Epilepsia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</si>
  <si>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</si>
  <si>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</si>
  <si>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</si>
  <si>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</si>
  <si>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</si>
  <si>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</si>
  <si>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</si>
  <si>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</si>
  <si>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</si>
  <si>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Procedimientos Quirúrgicos Neurológicos</t>
  </si>
  <si>
    <t>Silvia Leticia Lopez Chacón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</si>
  <si>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</si>
  <si>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</si>
  <si>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</si>
  <si>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</si>
  <si>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</si>
  <si>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</si>
  <si>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</si>
  <si>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</si>
  <si>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DA-03-2020</t>
  </si>
  <si>
    <t>Q. 2,000,000.00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</si>
  <si>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</si>
  <si>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</si>
  <si>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</si>
  <si>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</si>
  <si>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</si>
  <si>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</si>
  <si>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</si>
  <si>
    <t>Todos Santos Cuchumatan</t>
  </si>
  <si>
    <t>Equipo Médico</t>
  </si>
  <si>
    <t>4 Atención a pacientes de Emergencia con status epiléptico, 3 Procedimiento de Electrocorticografía Transoperatoria, 12 Estudios de neurofisiología: Video-monitoreo de electroencefalografía de 24 horas con suspensión de medicamentos, 2400 Consulta Externa Especializada, 24 Programa de apoyo de Psicoeducación a pacientes con problemas neurológicos, 50 Estudios de Psicometrías Pre y Post Operatorias y 5 Procedimientos Quirúrgicos Neurológicos</t>
  </si>
  <si>
    <t>Diciembre del 2020</t>
  </si>
  <si>
    <t>31 de Diciembre del 2020</t>
  </si>
  <si>
    <t xml:space="preserve">Devolución Fondo Común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</si>
</sst>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Q-100A]* #,##0.00_-;\-[$Q-100A]* #,##0.00_-;_-[$Q-100A]* &quot;-&quot;??_-;_-@_-"/>
    <numFmt numFmtId="167" formatCode="&quot;Q&quot;#,##0.00"/>
  </numFmts>
  <fonts count="2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166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47">
    <xf numFmtId="166" fontId="0" fillId="0" borderId="0" xfId="0"/>
    <xf numFmtId="166" fontId="1" fillId="0" borderId="0" xfId="0" applyFont="1"/>
    <xf numFmtId="166" fontId="3" fillId="0" borderId="0" xfId="0" applyFont="1" applyAlignment="1"/>
    <xf numFmtId="166" fontId="3" fillId="0" borderId="0" xfId="0" applyFont="1"/>
    <xf numFmtId="166" fontId="3" fillId="0" borderId="0" xfId="0" applyFont="1" applyAlignment="1">
      <alignment horizontal="center"/>
    </xf>
    <xf numFmtId="166" fontId="3" fillId="0" borderId="0" xfId="0" applyFont="1" applyAlignment="1">
      <alignment horizontal="left"/>
    </xf>
    <xf numFmtId="166" fontId="4" fillId="0" borderId="0" xfId="0" applyFont="1" applyBorder="1"/>
    <xf numFmtId="166" fontId="5" fillId="0" borderId="0" xfId="0" applyFont="1" applyBorder="1"/>
    <xf numFmtId="166" fontId="1" fillId="0" borderId="0" xfId="0" applyFont="1" applyBorder="1"/>
    <xf numFmtId="166" fontId="4" fillId="0" borderId="0" xfId="0" applyFont="1" applyBorder="1" applyAlignment="1"/>
    <xf numFmtId="166" fontId="1" fillId="0" borderId="0" xfId="0" applyFont="1" applyBorder="1" applyAlignment="1">
      <alignment horizontal="left" wrapText="1"/>
    </xf>
    <xf numFmtId="166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166" fontId="1" fillId="0" borderId="0" xfId="0" applyFont="1" applyFill="1"/>
    <xf numFmtId="166" fontId="6" fillId="5" borderId="1" xfId="0" applyFont="1" applyFill="1" applyBorder="1" applyAlignment="1">
      <alignment horizontal="center" vertical="center" wrapText="1"/>
    </xf>
    <xf numFmtId="166" fontId="3" fillId="0" borderId="20" xfId="0" applyFont="1" applyBorder="1" applyAlignment="1">
      <alignment horizontal="center" wrapText="1"/>
    </xf>
    <xf numFmtId="166" fontId="6" fillId="5" borderId="5" xfId="0" applyFont="1" applyFill="1" applyBorder="1" applyAlignment="1">
      <alignment horizontal="center" vertical="center" wrapText="1"/>
    </xf>
    <xf numFmtId="166" fontId="6" fillId="5" borderId="30" xfId="0" applyFont="1" applyFill="1" applyBorder="1" applyAlignment="1">
      <alignment horizontal="center" vertical="center" wrapText="1"/>
    </xf>
    <xf numFmtId="166" fontId="3" fillId="5" borderId="20" xfId="0" applyFont="1" applyFill="1" applyBorder="1" applyAlignment="1">
      <alignment horizontal="center" vertical="center"/>
    </xf>
    <xf numFmtId="166" fontId="3" fillId="0" borderId="0" xfId="0" applyFont="1" applyBorder="1" applyAlignment="1">
      <alignment horizontal="center" wrapText="1"/>
    </xf>
    <xf numFmtId="166" fontId="1" fillId="0" borderId="0" xfId="0" applyFont="1" applyBorder="1" applyAlignment="1">
      <alignment horizontal="center" wrapText="1"/>
    </xf>
    <xf numFmtId="166" fontId="1" fillId="0" borderId="0" xfId="0" applyFont="1" applyBorder="1" applyAlignment="1">
      <alignment horizontal="center"/>
    </xf>
    <xf numFmtId="166" fontId="11" fillId="0" borderId="0" xfId="0" applyFont="1"/>
    <xf numFmtId="166" fontId="9" fillId="0" borderId="0" xfId="0" applyFont="1"/>
    <xf numFmtId="166" fontId="16" fillId="0" borderId="0" xfId="0" applyFont="1"/>
    <xf numFmtId="166" fontId="19" fillId="0" borderId="1" xfId="0" applyFont="1" applyBorder="1" applyAlignment="1">
      <alignment vertical="center" wrapText="1"/>
    </xf>
    <xf numFmtId="166" fontId="19" fillId="0" borderId="1" xfId="0" applyFont="1" applyBorder="1" applyAlignment="1">
      <alignment horizontal="center" vertical="center"/>
    </xf>
    <xf numFmtId="166" fontId="19" fillId="0" borderId="1" xfId="0" applyFont="1" applyBorder="1" applyAlignment="1">
      <alignment horizontal="center" vertical="center" wrapText="1"/>
    </xf>
    <xf numFmtId="2" fontId="19" fillId="0" borderId="1" xfId="2" applyNumberFormat="1" applyFont="1" applyBorder="1" applyAlignment="1">
      <alignment horizontal="center" vertical="center" wrapText="1"/>
    </xf>
    <xf numFmtId="4" fontId="19" fillId="0" borderId="31" xfId="0" applyNumberFormat="1" applyFont="1" applyBorder="1" applyAlignment="1">
      <alignment horizontal="center" vertical="center"/>
    </xf>
    <xf numFmtId="166" fontId="19" fillId="0" borderId="1" xfId="0" applyFont="1" applyBorder="1" applyAlignment="1">
      <alignment vertical="center"/>
    </xf>
    <xf numFmtId="165" fontId="14" fillId="0" borderId="1" xfId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4" fontId="18" fillId="0" borderId="33" xfId="0" applyNumberFormat="1" applyFont="1" applyFill="1" applyBorder="1" applyAlignment="1">
      <alignment horizontal="center" vertical="center"/>
    </xf>
    <xf numFmtId="166" fontId="6" fillId="5" borderId="35" xfId="0" applyFont="1" applyFill="1" applyBorder="1" applyAlignment="1">
      <alignment horizontal="center" vertical="center" wrapText="1"/>
    </xf>
    <xf numFmtId="166" fontId="6" fillId="5" borderId="27" xfId="0" applyFont="1" applyFill="1" applyBorder="1" applyAlignment="1">
      <alignment horizontal="center" vertical="center" wrapText="1"/>
    </xf>
    <xf numFmtId="166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6" fontId="3" fillId="0" borderId="1" xfId="0" applyFont="1" applyBorder="1" applyAlignment="1">
      <alignment horizontal="center" wrapText="1"/>
    </xf>
    <xf numFmtId="166" fontId="21" fillId="0" borderId="1" xfId="0" applyFont="1" applyBorder="1" applyAlignment="1">
      <alignment horizontal="right" vertical="center" wrapText="1"/>
    </xf>
    <xf numFmtId="165" fontId="19" fillId="0" borderId="1" xfId="1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66" fontId="17" fillId="0" borderId="0" xfId="0" applyFont="1" applyBorder="1" applyAlignment="1">
      <alignment horizontal="left" wrapText="1"/>
    </xf>
    <xf numFmtId="166" fontId="17" fillId="0" borderId="0" xfId="0" applyFont="1" applyBorder="1" applyAlignment="1">
      <alignment horizontal="left"/>
    </xf>
    <xf numFmtId="166" fontId="3" fillId="0" borderId="20" xfId="0" applyFont="1" applyFill="1" applyBorder="1" applyAlignment="1">
      <alignment horizontal="center" vertical="center"/>
    </xf>
    <xf numFmtId="166" fontId="3" fillId="0" borderId="40" xfId="0" applyFont="1" applyBorder="1" applyAlignment="1">
      <alignment horizontal="center" wrapText="1"/>
    </xf>
    <xf numFmtId="166" fontId="1" fillId="0" borderId="41" xfId="0" applyFont="1" applyBorder="1" applyAlignment="1">
      <alignment horizontal="center" wrapText="1"/>
    </xf>
    <xf numFmtId="165" fontId="1" fillId="0" borderId="0" xfId="0" applyNumberFormat="1" applyFont="1"/>
    <xf numFmtId="166" fontId="1" fillId="0" borderId="41" xfId="0" applyFont="1" applyBorder="1" applyAlignment="1">
      <alignment horizontal="center" wrapText="1"/>
    </xf>
    <xf numFmtId="166" fontId="0" fillId="0" borderId="0" xfId="0" applyNumberFormat="1"/>
    <xf numFmtId="4" fontId="0" fillId="0" borderId="0" xfId="0" applyNumberFormat="1"/>
    <xf numFmtId="166" fontId="1" fillId="0" borderId="41" xfId="0" applyFont="1" applyBorder="1" applyAlignment="1">
      <alignment horizontal="center" wrapText="1"/>
    </xf>
    <xf numFmtId="166" fontId="14" fillId="0" borderId="1" xfId="0" applyFont="1" applyBorder="1" applyAlignment="1">
      <alignment horizontal="center" vertical="center"/>
    </xf>
    <xf numFmtId="166" fontId="14" fillId="0" borderId="1" xfId="0" applyFont="1" applyBorder="1" applyAlignment="1">
      <alignment horizontal="center" vertical="center" wrapText="1"/>
    </xf>
    <xf numFmtId="166" fontId="14" fillId="0" borderId="1" xfId="0" applyFont="1" applyFill="1" applyBorder="1" applyAlignment="1">
      <alignment horizontal="center" vertical="center"/>
    </xf>
    <xf numFmtId="43" fontId="1" fillId="0" borderId="0" xfId="0" applyNumberFormat="1" applyFont="1"/>
    <xf numFmtId="166" fontId="17" fillId="0" borderId="1" xfId="0" applyFont="1" applyBorder="1" applyAlignment="1">
      <alignment horizontal="left" wrapText="1"/>
    </xf>
    <xf numFmtId="166" fontId="23" fillId="0" borderId="0" xfId="0" applyFont="1"/>
    <xf numFmtId="166" fontId="1" fillId="0" borderId="2" xfId="0" applyFont="1" applyBorder="1" applyAlignment="1">
      <alignment horizontal="center"/>
    </xf>
    <xf numFmtId="166" fontId="1" fillId="0" borderId="6" xfId="0" applyFont="1" applyBorder="1" applyAlignment="1">
      <alignment horizontal="center"/>
    </xf>
    <xf numFmtId="166" fontId="1" fillId="0" borderId="29" xfId="0" applyFont="1" applyBorder="1" applyAlignment="1">
      <alignment horizontal="center"/>
    </xf>
    <xf numFmtId="166" fontId="10" fillId="5" borderId="1" xfId="0" applyFont="1" applyFill="1" applyBorder="1" applyAlignment="1">
      <alignment horizontal="center" wrapText="1"/>
    </xf>
    <xf numFmtId="166" fontId="22" fillId="0" borderId="0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0" fontId="17" fillId="0" borderId="1" xfId="0" applyNumberFormat="1" applyFont="1" applyBorder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0" xfId="0" applyNumberFormat="1" applyFont="1"/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8" fillId="0" borderId="33" xfId="0" applyNumberFormat="1" applyFont="1" applyBorder="1" applyAlignment="1">
      <alignment horizontal="center" vertical="center"/>
    </xf>
    <xf numFmtId="1" fontId="18" fillId="0" borderId="34" xfId="0" applyNumberFormat="1" applyFont="1" applyBorder="1" applyAlignment="1">
      <alignment horizontal="center" vertical="center"/>
    </xf>
    <xf numFmtId="1" fontId="18" fillId="0" borderId="33" xfId="0" applyNumberFormat="1" applyFont="1" applyFill="1" applyBorder="1" applyAlignment="1">
      <alignment horizontal="center" vertical="center"/>
    </xf>
    <xf numFmtId="4" fontId="18" fillId="0" borderId="32" xfId="0" applyNumberFormat="1" applyFont="1" applyFill="1" applyBorder="1" applyAlignment="1">
      <alignment horizontal="center" vertical="center"/>
    </xf>
    <xf numFmtId="0" fontId="3" fillId="0" borderId="44" xfId="0" applyNumberFormat="1" applyFont="1" applyFill="1" applyBorder="1" applyAlignment="1">
      <alignment horizontal="center" vertical="center"/>
    </xf>
    <xf numFmtId="166" fontId="1" fillId="0" borderId="2" xfId="0" applyFont="1" applyBorder="1" applyAlignment="1">
      <alignment horizontal="center"/>
    </xf>
    <xf numFmtId="166" fontId="1" fillId="0" borderId="3" xfId="0" applyFont="1" applyBorder="1" applyAlignment="1">
      <alignment horizontal="center"/>
    </xf>
    <xf numFmtId="0" fontId="17" fillId="0" borderId="1" xfId="0" applyNumberFormat="1" applyFont="1" applyBorder="1" applyAlignment="1">
      <alignment horizontal="left"/>
    </xf>
    <xf numFmtId="166" fontId="23" fillId="0" borderId="0" xfId="0" applyFont="1" applyAlignment="1">
      <alignment horizontal="center"/>
    </xf>
    <xf numFmtId="166" fontId="1" fillId="0" borderId="1" xfId="0" applyFont="1" applyBorder="1" applyAlignment="1">
      <alignment horizontal="center"/>
    </xf>
    <xf numFmtId="166" fontId="1" fillId="0" borderId="21" xfId="0" applyFont="1" applyBorder="1" applyAlignment="1">
      <alignment horizontal="center"/>
    </xf>
    <xf numFmtId="166" fontId="1" fillId="0" borderId="2" xfId="0" applyFont="1" applyBorder="1" applyAlignment="1">
      <alignment horizontal="center" wrapText="1"/>
    </xf>
    <xf numFmtId="166" fontId="1" fillId="0" borderId="6" xfId="0" applyFont="1" applyBorder="1" applyAlignment="1">
      <alignment horizontal="center" wrapText="1"/>
    </xf>
    <xf numFmtId="166" fontId="1" fillId="0" borderId="3" xfId="0" applyFont="1" applyBorder="1" applyAlignment="1">
      <alignment horizontal="center" wrapText="1"/>
    </xf>
    <xf numFmtId="166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66" fontId="1" fillId="0" borderId="2" xfId="3" applyNumberFormat="1" applyFont="1" applyBorder="1" applyAlignment="1">
      <alignment horizontal="center" wrapText="1"/>
    </xf>
    <xf numFmtId="166" fontId="1" fillId="0" borderId="6" xfId="3" applyNumberFormat="1" applyFont="1" applyBorder="1" applyAlignment="1">
      <alignment horizontal="center" wrapText="1"/>
    </xf>
    <xf numFmtId="166" fontId="1" fillId="0" borderId="3" xfId="3" applyNumberFormat="1" applyFont="1" applyBorder="1" applyAlignment="1">
      <alignment horizontal="center" wrapText="1"/>
    </xf>
    <xf numFmtId="166" fontId="3" fillId="0" borderId="1" xfId="3" applyNumberFormat="1" applyFont="1" applyBorder="1" applyAlignment="1">
      <alignment horizontal="center" wrapText="1"/>
    </xf>
    <xf numFmtId="0" fontId="17" fillId="0" borderId="2" xfId="0" applyNumberFormat="1" applyFont="1" applyBorder="1" applyAlignment="1">
      <alignment horizontal="left"/>
    </xf>
    <xf numFmtId="0" fontId="17" fillId="0" borderId="6" xfId="0" applyNumberFormat="1" applyFont="1" applyBorder="1" applyAlignment="1">
      <alignment horizontal="left"/>
    </xf>
    <xf numFmtId="0" fontId="17" fillId="0" borderId="3" xfId="0" applyNumberFormat="1" applyFont="1" applyBorder="1" applyAlignment="1">
      <alignment horizontal="left"/>
    </xf>
    <xf numFmtId="166" fontId="1" fillId="0" borderId="6" xfId="0" applyFont="1" applyBorder="1" applyAlignment="1">
      <alignment horizontal="center"/>
    </xf>
    <xf numFmtId="166" fontId="1" fillId="0" borderId="29" xfId="0" applyFont="1" applyBorder="1" applyAlignment="1">
      <alignment horizontal="center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166" fontId="1" fillId="0" borderId="9" xfId="0" applyFont="1" applyBorder="1" applyAlignment="1">
      <alignment horizontal="center" wrapText="1"/>
    </xf>
    <xf numFmtId="166" fontId="1" fillId="0" borderId="7" xfId="0" applyFont="1" applyBorder="1" applyAlignment="1">
      <alignment horizontal="center" wrapText="1"/>
    </xf>
    <xf numFmtId="166" fontId="14" fillId="0" borderId="9" xfId="0" applyFont="1" applyBorder="1" applyAlignment="1">
      <alignment horizontal="left" vertical="center" wrapText="1"/>
    </xf>
    <xf numFmtId="166" fontId="14" fillId="0" borderId="7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wrapText="1"/>
    </xf>
    <xf numFmtId="166" fontId="4" fillId="4" borderId="20" xfId="0" applyFont="1" applyFill="1" applyBorder="1" applyAlignment="1">
      <alignment horizontal="left" vertical="center" wrapText="1"/>
    </xf>
    <xf numFmtId="166" fontId="4" fillId="4" borderId="1" xfId="0" applyFont="1" applyFill="1" applyBorder="1" applyAlignment="1">
      <alignment horizontal="left" vertical="center" wrapText="1"/>
    </xf>
    <xf numFmtId="166" fontId="19" fillId="4" borderId="1" xfId="0" applyFont="1" applyFill="1" applyBorder="1" applyAlignment="1">
      <alignment horizontal="center" vertical="center" wrapText="1"/>
    </xf>
    <xf numFmtId="166" fontId="19" fillId="4" borderId="2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>
      <alignment horizontal="center" vertical="center" wrapText="1"/>
    </xf>
    <xf numFmtId="166" fontId="7" fillId="2" borderId="19" xfId="0" applyFont="1" applyFill="1" applyBorder="1" applyAlignment="1">
      <alignment horizontal="center" wrapText="1"/>
    </xf>
    <xf numFmtId="166" fontId="7" fillId="2" borderId="10" xfId="0" applyFont="1" applyFill="1" applyBorder="1" applyAlignment="1">
      <alignment horizontal="center" wrapText="1"/>
    </xf>
    <xf numFmtId="166" fontId="7" fillId="2" borderId="11" xfId="0" applyFont="1" applyFill="1" applyBorder="1" applyAlignment="1">
      <alignment horizontal="center" wrapText="1"/>
    </xf>
    <xf numFmtId="166" fontId="9" fillId="5" borderId="20" xfId="0" applyFont="1" applyFill="1" applyBorder="1" applyAlignment="1">
      <alignment horizontal="center" vertical="center" wrapText="1"/>
    </xf>
    <xf numFmtId="166" fontId="9" fillId="5" borderId="1" xfId="0" applyFont="1" applyFill="1" applyBorder="1" applyAlignment="1">
      <alignment horizontal="center" vertical="center" wrapText="1"/>
    </xf>
    <xf numFmtId="166" fontId="9" fillId="5" borderId="1" xfId="0" applyFont="1" applyFill="1" applyBorder="1" applyAlignment="1">
      <alignment horizontal="center" wrapText="1"/>
    </xf>
    <xf numFmtId="166" fontId="6" fillId="5" borderId="1" xfId="0" applyFont="1" applyFill="1" applyBorder="1" applyAlignment="1">
      <alignment horizontal="center" vertical="center" wrapText="1"/>
    </xf>
    <xf numFmtId="166" fontId="6" fillId="5" borderId="21" xfId="0" applyFont="1" applyFill="1" applyBorder="1" applyAlignment="1">
      <alignment horizontal="center" vertical="center" wrapText="1"/>
    </xf>
    <xf numFmtId="166" fontId="20" fillId="0" borderId="2" xfId="0" applyFont="1" applyBorder="1" applyAlignment="1">
      <alignment horizontal="center"/>
    </xf>
    <xf numFmtId="166" fontId="20" fillId="0" borderId="6" xfId="0" applyFont="1" applyBorder="1" applyAlignment="1">
      <alignment horizontal="center"/>
    </xf>
    <xf numFmtId="166" fontId="20" fillId="0" borderId="29" xfId="0" applyFont="1" applyBorder="1" applyAlignment="1">
      <alignment horizontal="center"/>
    </xf>
    <xf numFmtId="166" fontId="3" fillId="0" borderId="0" xfId="0" applyFont="1" applyAlignment="1"/>
    <xf numFmtId="49" fontId="3" fillId="0" borderId="0" xfId="0" applyNumberFormat="1" applyFont="1" applyAlignment="1">
      <alignment horizontal="left" vertical="justify"/>
    </xf>
    <xf numFmtId="166" fontId="8" fillId="0" borderId="20" xfId="0" applyFont="1" applyBorder="1" applyAlignment="1">
      <alignment horizontal="left" vertical="center"/>
    </xf>
    <xf numFmtId="166" fontId="8" fillId="0" borderId="1" xfId="0" applyFont="1" applyBorder="1" applyAlignment="1">
      <alignment horizontal="left" vertical="center"/>
    </xf>
    <xf numFmtId="166" fontId="14" fillId="0" borderId="2" xfId="0" applyFont="1" applyBorder="1" applyAlignment="1">
      <alignment horizontal="center" vertical="center" wrapText="1"/>
    </xf>
    <xf numFmtId="166" fontId="14" fillId="0" borderId="6" xfId="0" applyFont="1" applyBorder="1" applyAlignment="1">
      <alignment horizontal="center" vertical="center" wrapText="1"/>
    </xf>
    <xf numFmtId="166" fontId="14" fillId="0" borderId="3" xfId="0" applyFont="1" applyBorder="1" applyAlignment="1">
      <alignment horizontal="center" vertical="center" wrapText="1"/>
    </xf>
    <xf numFmtId="166" fontId="14" fillId="4" borderId="2" xfId="0" applyFont="1" applyFill="1" applyBorder="1" applyAlignment="1">
      <alignment horizontal="center" vertical="center" wrapText="1"/>
    </xf>
    <xf numFmtId="166" fontId="14" fillId="4" borderId="6" xfId="0" applyFont="1" applyFill="1" applyBorder="1" applyAlignment="1">
      <alignment horizontal="center" vertical="center" wrapText="1"/>
    </xf>
    <xf numFmtId="166" fontId="14" fillId="4" borderId="3" xfId="0" applyFont="1" applyFill="1" applyBorder="1" applyAlignment="1">
      <alignment horizontal="center" vertical="center" wrapText="1"/>
    </xf>
    <xf numFmtId="166" fontId="8" fillId="4" borderId="20" xfId="0" applyFont="1" applyFill="1" applyBorder="1" applyAlignment="1">
      <alignment horizontal="left" vertical="center"/>
    </xf>
    <xf numFmtId="166" fontId="8" fillId="4" borderId="1" xfId="0" applyFont="1" applyFill="1" applyBorder="1" applyAlignment="1">
      <alignment horizontal="left" vertical="center"/>
    </xf>
    <xf numFmtId="166" fontId="19" fillId="3" borderId="1" xfId="0" applyFont="1" applyFill="1" applyBorder="1" applyAlignment="1">
      <alignment horizontal="center" vertical="center" wrapText="1"/>
    </xf>
    <xf numFmtId="166" fontId="19" fillId="3" borderId="21" xfId="0" applyFont="1" applyFill="1" applyBorder="1" applyAlignment="1">
      <alignment horizontal="center" vertical="center" wrapText="1"/>
    </xf>
    <xf numFmtId="166" fontId="19" fillId="0" borderId="2" xfId="0" applyFont="1" applyBorder="1" applyAlignment="1">
      <alignment horizontal="center" vertical="center"/>
    </xf>
    <xf numFmtId="166" fontId="19" fillId="0" borderId="6" xfId="0" applyFont="1" applyBorder="1" applyAlignment="1">
      <alignment horizontal="center" vertical="center"/>
    </xf>
    <xf numFmtId="166" fontId="19" fillId="0" borderId="3" xfId="0" applyFont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 wrapText="1"/>
    </xf>
    <xf numFmtId="167" fontId="19" fillId="4" borderId="21" xfId="0" applyNumberFormat="1" applyFont="1" applyFill="1" applyBorder="1" applyAlignment="1">
      <alignment horizontal="center" vertical="center" wrapText="1"/>
    </xf>
    <xf numFmtId="166" fontId="13" fillId="0" borderId="0" xfId="0" applyFont="1" applyAlignment="1">
      <alignment horizontal="center" vertical="center"/>
    </xf>
    <xf numFmtId="166" fontId="13" fillId="0" borderId="0" xfId="0" applyFont="1" applyAlignment="1">
      <alignment horizontal="center"/>
    </xf>
    <xf numFmtId="0" fontId="9" fillId="0" borderId="0" xfId="0" applyNumberFormat="1" applyFont="1" applyAlignment="1">
      <alignment horizontal="justify" vertical="top" wrapText="1"/>
    </xf>
    <xf numFmtId="166" fontId="4" fillId="4" borderId="23" xfId="0" applyFont="1" applyFill="1" applyBorder="1" applyAlignment="1">
      <alignment horizontal="left" vertical="center" wrapText="1"/>
    </xf>
    <xf numFmtId="166" fontId="4" fillId="4" borderId="18" xfId="0" applyFont="1" applyFill="1" applyBorder="1" applyAlignment="1">
      <alignment horizontal="left" vertical="center" wrapText="1"/>
    </xf>
    <xf numFmtId="166" fontId="19" fillId="4" borderId="18" xfId="0" applyFont="1" applyFill="1" applyBorder="1" applyAlignment="1">
      <alignment horizontal="center" vertical="center" wrapText="1"/>
    </xf>
    <xf numFmtId="166" fontId="19" fillId="4" borderId="24" xfId="0" applyFont="1" applyFill="1" applyBorder="1" applyAlignment="1">
      <alignment horizontal="center" vertical="center" wrapText="1"/>
    </xf>
    <xf numFmtId="166" fontId="3" fillId="5" borderId="2" xfId="0" applyFont="1" applyFill="1" applyBorder="1" applyAlignment="1">
      <alignment horizontal="center" vertical="center" wrapText="1"/>
    </xf>
    <xf numFmtId="166" fontId="3" fillId="5" borderId="6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66" fontId="10" fillId="5" borderId="20" xfId="0" applyFont="1" applyFill="1" applyBorder="1" applyAlignment="1">
      <alignment horizontal="center" vertical="center" wrapText="1"/>
    </xf>
    <xf numFmtId="166" fontId="10" fillId="5" borderId="1" xfId="0" applyFont="1" applyFill="1" applyBorder="1" applyAlignment="1">
      <alignment horizontal="center" vertical="center" wrapText="1"/>
    </xf>
    <xf numFmtId="166" fontId="3" fillId="0" borderId="0" xfId="0" applyFont="1" applyAlignment="1">
      <alignment vertical="center"/>
    </xf>
    <xf numFmtId="166" fontId="3" fillId="0" borderId="0" xfId="0" applyFont="1" applyAlignment="1">
      <alignment horizontal="left" vertical="center"/>
    </xf>
    <xf numFmtId="166" fontId="3" fillId="0" borderId="0" xfId="0" applyFont="1" applyAlignment="1">
      <alignment horizontal="left"/>
    </xf>
    <xf numFmtId="166" fontId="10" fillId="2" borderId="19" xfId="0" applyFont="1" applyFill="1" applyBorder="1" applyAlignment="1">
      <alignment horizontal="center" wrapText="1"/>
    </xf>
    <xf numFmtId="166" fontId="10" fillId="2" borderId="10" xfId="0" applyFont="1" applyFill="1" applyBorder="1" applyAlignment="1">
      <alignment horizontal="center" wrapText="1"/>
    </xf>
    <xf numFmtId="166" fontId="10" fillId="2" borderId="11" xfId="0" applyFont="1" applyFill="1" applyBorder="1" applyAlignment="1">
      <alignment horizontal="center" wrapText="1"/>
    </xf>
    <xf numFmtId="166" fontId="3" fillId="5" borderId="1" xfId="0" applyFont="1" applyFill="1" applyBorder="1" applyAlignment="1">
      <alignment horizontal="center" vertical="center" wrapText="1"/>
    </xf>
    <xf numFmtId="166" fontId="3" fillId="5" borderId="21" xfId="0" applyFont="1" applyFill="1" applyBorder="1" applyAlignment="1">
      <alignment horizontal="center" vertical="center" wrapText="1"/>
    </xf>
    <xf numFmtId="166" fontId="10" fillId="5" borderId="1" xfId="0" applyFont="1" applyFill="1" applyBorder="1" applyAlignment="1">
      <alignment horizontal="center" wrapText="1"/>
    </xf>
    <xf numFmtId="166" fontId="10" fillId="5" borderId="21" xfId="0" applyFont="1" applyFill="1" applyBorder="1" applyAlignment="1">
      <alignment horizontal="center" wrapText="1"/>
    </xf>
    <xf numFmtId="166" fontId="3" fillId="5" borderId="15" xfId="0" applyFont="1" applyFill="1" applyBorder="1" applyAlignment="1">
      <alignment horizontal="center" vertical="center"/>
    </xf>
    <xf numFmtId="166" fontId="3" fillId="5" borderId="16" xfId="0" applyFont="1" applyFill="1" applyBorder="1" applyAlignment="1">
      <alignment horizontal="center" vertical="center"/>
    </xf>
    <xf numFmtId="166" fontId="3" fillId="5" borderId="25" xfId="0" applyFont="1" applyFill="1" applyBorder="1" applyAlignment="1">
      <alignment horizontal="center" vertical="center"/>
    </xf>
    <xf numFmtId="166" fontId="3" fillId="5" borderId="17" xfId="0" applyFont="1" applyFill="1" applyBorder="1" applyAlignment="1">
      <alignment horizontal="center" vertical="center"/>
    </xf>
    <xf numFmtId="166" fontId="3" fillId="5" borderId="4" xfId="0" applyFont="1" applyFill="1" applyBorder="1" applyAlignment="1">
      <alignment horizontal="center" vertical="center"/>
    </xf>
    <xf numFmtId="166" fontId="3" fillId="5" borderId="26" xfId="0" applyFont="1" applyFill="1" applyBorder="1" applyAlignment="1">
      <alignment horizontal="center" vertical="center"/>
    </xf>
    <xf numFmtId="166" fontId="10" fillId="0" borderId="4" xfId="0" applyFont="1" applyBorder="1" applyAlignment="1">
      <alignment horizontal="center"/>
    </xf>
    <xf numFmtId="166" fontId="3" fillId="0" borderId="4" xfId="0" applyFont="1" applyBorder="1" applyAlignment="1">
      <alignment horizontal="center"/>
    </xf>
    <xf numFmtId="166" fontId="20" fillId="0" borderId="1" xfId="0" applyFont="1" applyBorder="1" applyAlignment="1">
      <alignment horizontal="center"/>
    </xf>
    <xf numFmtId="166" fontId="20" fillId="0" borderId="21" xfId="0" applyFont="1" applyBorder="1" applyAlignment="1">
      <alignment horizontal="center"/>
    </xf>
    <xf numFmtId="166" fontId="9" fillId="5" borderId="28" xfId="0" applyFont="1" applyFill="1" applyBorder="1" applyAlignment="1">
      <alignment horizontal="center" vertical="center" wrapText="1"/>
    </xf>
    <xf numFmtId="166" fontId="9" fillId="5" borderId="12" xfId="0" applyFont="1" applyFill="1" applyBorder="1" applyAlignment="1">
      <alignment horizontal="center" vertical="center" wrapText="1"/>
    </xf>
    <xf numFmtId="166" fontId="9" fillId="5" borderId="5" xfId="0" applyFont="1" applyFill="1" applyBorder="1" applyAlignment="1">
      <alignment horizontal="center" vertical="center" wrapText="1"/>
    </xf>
    <xf numFmtId="166" fontId="9" fillId="5" borderId="7" xfId="0" applyFont="1" applyFill="1" applyBorder="1" applyAlignment="1">
      <alignment horizontal="center" vertical="center" wrapText="1"/>
    </xf>
    <xf numFmtId="166" fontId="6" fillId="5" borderId="5" xfId="0" applyFont="1" applyFill="1" applyBorder="1" applyAlignment="1">
      <alignment horizontal="center" vertical="center" wrapText="1"/>
    </xf>
    <xf numFmtId="166" fontId="6" fillId="5" borderId="7" xfId="0" applyFont="1" applyFill="1" applyBorder="1" applyAlignment="1">
      <alignment horizontal="center" vertical="center" wrapText="1"/>
    </xf>
    <xf numFmtId="166" fontId="9" fillId="5" borderId="2" xfId="0" applyFont="1" applyFill="1" applyBorder="1" applyAlignment="1">
      <alignment horizontal="center" vertical="center" wrapText="1"/>
    </xf>
    <xf numFmtId="166" fontId="9" fillId="5" borderId="6" xfId="0" applyFont="1" applyFill="1" applyBorder="1" applyAlignment="1">
      <alignment horizontal="center" vertical="center" wrapText="1"/>
    </xf>
    <xf numFmtId="166" fontId="9" fillId="5" borderId="29" xfId="0" applyFont="1" applyFill="1" applyBorder="1" applyAlignment="1">
      <alignment horizontal="center" vertical="center" wrapText="1"/>
    </xf>
    <xf numFmtId="166" fontId="7" fillId="0" borderId="0" xfId="0" applyFont="1" applyAlignment="1">
      <alignment horizontal="center" vertical="center" wrapText="1"/>
    </xf>
    <xf numFmtId="166" fontId="7" fillId="0" borderId="0" xfId="0" applyFont="1" applyAlignment="1">
      <alignment horizontal="center" wrapText="1"/>
    </xf>
    <xf numFmtId="166" fontId="2" fillId="0" borderId="0" xfId="0" applyFont="1" applyAlignment="1">
      <alignment horizontal="left" vertical="center"/>
    </xf>
    <xf numFmtId="166" fontId="2" fillId="0" borderId="0" xfId="0" applyFont="1" applyAlignment="1">
      <alignment horizontal="left"/>
    </xf>
    <xf numFmtId="0" fontId="17" fillId="0" borderId="1" xfId="0" applyNumberFormat="1" applyFont="1" applyFill="1" applyBorder="1" applyAlignment="1">
      <alignment horizontal="left"/>
    </xf>
    <xf numFmtId="166" fontId="22" fillId="0" borderId="37" xfId="0" applyFont="1" applyBorder="1" applyAlignment="1">
      <alignment horizontal="center"/>
    </xf>
    <xf numFmtId="166" fontId="22" fillId="0" borderId="38" xfId="0" applyFont="1" applyBorder="1" applyAlignment="1">
      <alignment horizontal="center"/>
    </xf>
    <xf numFmtId="0" fontId="3" fillId="0" borderId="40" xfId="0" applyNumberFormat="1" applyFont="1" applyBorder="1" applyAlignment="1">
      <alignment horizontal="center" vertical="center" wrapText="1"/>
    </xf>
    <xf numFmtId="0" fontId="3" fillId="0" borderId="41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left"/>
    </xf>
    <xf numFmtId="0" fontId="17" fillId="0" borderId="2" xfId="0" applyNumberFormat="1" applyFont="1" applyFill="1" applyBorder="1" applyAlignment="1">
      <alignment horizontal="left"/>
    </xf>
    <xf numFmtId="0" fontId="17" fillId="0" borderId="6" xfId="0" applyNumberFormat="1" applyFont="1" applyFill="1" applyBorder="1" applyAlignment="1">
      <alignment horizontal="left"/>
    </xf>
    <xf numFmtId="0" fontId="17" fillId="0" borderId="3" xfId="0" applyNumberFormat="1" applyFont="1" applyFill="1" applyBorder="1" applyAlignment="1">
      <alignment horizontal="left"/>
    </xf>
    <xf numFmtId="166" fontId="1" fillId="0" borderId="43" xfId="0" applyNumberFormat="1" applyFont="1" applyBorder="1" applyAlignment="1">
      <alignment horizontal="center" wrapText="1"/>
    </xf>
    <xf numFmtId="166" fontId="1" fillId="0" borderId="43" xfId="0" applyFont="1" applyBorder="1" applyAlignment="1">
      <alignment horizontal="center" wrapText="1"/>
    </xf>
    <xf numFmtId="166" fontId="1" fillId="0" borderId="41" xfId="0" applyFont="1" applyBorder="1" applyAlignment="1">
      <alignment horizontal="center" wrapText="1"/>
    </xf>
    <xf numFmtId="166" fontId="1" fillId="0" borderId="1" xfId="0" applyFont="1" applyFill="1" applyBorder="1" applyAlignment="1">
      <alignment horizontal="center" vertical="center" wrapText="1"/>
    </xf>
    <xf numFmtId="166" fontId="3" fillId="0" borderId="16" xfId="0" applyFont="1" applyBorder="1" applyAlignment="1">
      <alignment horizontal="left" wrapText="1"/>
    </xf>
    <xf numFmtId="166" fontId="1" fillId="0" borderId="16" xfId="0" applyFont="1" applyBorder="1" applyAlignment="1">
      <alignment horizontal="center"/>
    </xf>
    <xf numFmtId="166" fontId="1" fillId="0" borderId="45" xfId="3" applyNumberFormat="1" applyFont="1" applyBorder="1" applyAlignment="1">
      <alignment horizontal="center" wrapText="1"/>
    </xf>
    <xf numFmtId="166" fontId="1" fillId="0" borderId="46" xfId="3" applyNumberFormat="1" applyFont="1" applyBorder="1" applyAlignment="1">
      <alignment horizontal="center" wrapText="1"/>
    </xf>
    <xf numFmtId="166" fontId="1" fillId="0" borderId="47" xfId="3" applyNumberFormat="1" applyFont="1" applyBorder="1" applyAlignment="1">
      <alignment horizontal="center" wrapText="1"/>
    </xf>
    <xf numFmtId="166" fontId="1" fillId="0" borderId="38" xfId="3" applyNumberFormat="1" applyFont="1" applyBorder="1" applyAlignment="1">
      <alignment horizontal="center" wrapText="1"/>
    </xf>
    <xf numFmtId="166" fontId="1" fillId="0" borderId="41" xfId="3" applyNumberFormat="1" applyFont="1" applyBorder="1" applyAlignment="1">
      <alignment horizontal="center" wrapText="1"/>
    </xf>
    <xf numFmtId="166" fontId="1" fillId="0" borderId="39" xfId="3" applyNumberFormat="1" applyFont="1" applyBorder="1" applyAlignment="1">
      <alignment horizontal="center" wrapText="1"/>
    </xf>
    <xf numFmtId="166" fontId="1" fillId="0" borderId="1" xfId="0" applyFont="1" applyBorder="1" applyAlignment="1">
      <alignment horizontal="center" wrapText="1"/>
    </xf>
    <xf numFmtId="166" fontId="1" fillId="0" borderId="15" xfId="0" applyFont="1" applyBorder="1" applyAlignment="1">
      <alignment horizontal="center" wrapText="1"/>
    </xf>
    <xf numFmtId="166" fontId="1" fillId="0" borderId="16" xfId="0" applyFont="1" applyBorder="1" applyAlignment="1">
      <alignment horizontal="center" wrapText="1"/>
    </xf>
    <xf numFmtId="166" fontId="1" fillId="0" borderId="42" xfId="0" applyFont="1" applyBorder="1" applyAlignment="1">
      <alignment horizontal="center" wrapText="1"/>
    </xf>
    <xf numFmtId="166" fontId="1" fillId="0" borderId="5" xfId="3" applyNumberFormat="1" applyFont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wrapText="1"/>
    </xf>
    <xf numFmtId="0" fontId="1" fillId="9" borderId="1" xfId="0" applyNumberFormat="1" applyFont="1" applyFill="1" applyBorder="1" applyAlignment="1">
      <alignment horizontal="center" wrapText="1"/>
    </xf>
    <xf numFmtId="0" fontId="1" fillId="10" borderId="1" xfId="0" applyNumberFormat="1" applyFont="1" applyFill="1" applyBorder="1" applyAlignment="1">
      <alignment horizontal="center" wrapText="1"/>
    </xf>
    <xf numFmtId="0" fontId="1" fillId="11" borderId="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/>
    </xf>
    <xf numFmtId="0" fontId="1" fillId="12" borderId="1" xfId="0" applyNumberFormat="1" applyFont="1" applyFill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/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2:V243"/>
  <sheetViews>
    <sheetView showGridLines="0" tabSelected="1" topLeftCell="A184" zoomScale="85" zoomScaleNormal="85" zoomScaleSheetLayoutView="110" workbookViewId="0">
      <selection activeCell="F194" sqref="F194:K194"/>
    </sheetView>
  </sheetViews>
  <sheetFormatPr baseColWidth="10" defaultRowHeight="1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710937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1.425781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hidden="1" customWidth="1"/>
    <col min="19" max="20" width="11.42578125" style="1" hidden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>
      <c r="A2" s="164" t="s">
        <v>76</v>
      </c>
      <c r="B2" s="164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9" ht="15.75">
      <c r="A3" s="164" t="s">
        <v>77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9" ht="15.75">
      <c r="A4" s="164" t="s">
        <v>78</v>
      </c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9" ht="17.25" customHeight="1">
      <c r="A5" s="207" t="s">
        <v>66</v>
      </c>
      <c r="B5" s="207"/>
      <c r="C5" s="207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</row>
    <row r="6" spans="1:19" s="3" customFormat="1" ht="14.25">
      <c r="A6" s="209" t="s">
        <v>3</v>
      </c>
      <c r="B6" s="209"/>
      <c r="C6" s="209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"/>
      <c r="R6" s="2"/>
      <c r="S6" s="2"/>
    </row>
    <row r="7" spans="1:19" s="3" customFormat="1" ht="14.25">
      <c r="A7" s="178" t="s">
        <v>4</v>
      </c>
      <c r="B7" s="178"/>
      <c r="C7" s="178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2"/>
      <c r="R7" s="2"/>
      <c r="S7" s="2"/>
    </row>
    <row r="8" spans="1:19" s="3" customFormat="1" ht="15" customHeight="1">
      <c r="A8" s="179" t="s">
        <v>284</v>
      </c>
      <c r="B8" s="179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4"/>
      <c r="R8" s="4"/>
      <c r="S8" s="4"/>
    </row>
    <row r="9" spans="1:19" s="3" customFormat="1" ht="14.25">
      <c r="A9" s="145" t="s">
        <v>285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4"/>
      <c r="R9" s="4"/>
      <c r="S9" s="4"/>
    </row>
    <row r="10" spans="1:19" s="3" customFormat="1" ht="15" customHeight="1">
      <c r="A10" s="146" t="s">
        <v>286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4"/>
      <c r="R10" s="4"/>
      <c r="S10" s="4"/>
    </row>
    <row r="11" spans="1:19" s="3" customFormat="1" ht="10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>
      <c r="A12" s="6" t="s">
        <v>5</v>
      </c>
      <c r="B12" s="1"/>
      <c r="C12" s="7"/>
      <c r="D12" s="195" t="s">
        <v>294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4"/>
      <c r="R12" s="4"/>
      <c r="S12" s="4"/>
    </row>
    <row r="13" spans="1:19" s="3" customFormat="1" ht="6.75" customHeight="1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>
      <c r="A14" s="9" t="s">
        <v>6</v>
      </c>
      <c r="B14" s="9"/>
      <c r="C14" s="194" t="s">
        <v>315</v>
      </c>
      <c r="D14" s="194"/>
      <c r="E14" s="194"/>
      <c r="F14" s="194"/>
      <c r="G14" s="1"/>
      <c r="H14" s="1"/>
      <c r="I14" s="9" t="s">
        <v>7</v>
      </c>
      <c r="J14" s="9"/>
      <c r="K14" s="195" t="s">
        <v>316</v>
      </c>
      <c r="L14" s="195"/>
      <c r="M14" s="195"/>
      <c r="N14" s="195"/>
      <c r="O14" s="195"/>
      <c r="P14" s="195"/>
      <c r="Q14" s="4"/>
      <c r="R14" s="4"/>
      <c r="S14" s="4"/>
    </row>
    <row r="15" spans="1:19" ht="8.25" customHeight="1" thickBot="1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>
      <c r="A16" s="134" t="s">
        <v>67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</row>
    <row r="17" spans="1:16" ht="19.5" customHeight="1">
      <c r="A17" s="167" t="s">
        <v>51</v>
      </c>
      <c r="B17" s="168"/>
      <c r="C17" s="168"/>
      <c r="D17" s="168"/>
      <c r="E17" s="168"/>
      <c r="F17" s="168"/>
      <c r="G17" s="169" t="s">
        <v>76</v>
      </c>
      <c r="H17" s="169"/>
      <c r="I17" s="169"/>
      <c r="J17" s="169"/>
      <c r="K17" s="169"/>
      <c r="L17" s="169"/>
      <c r="M17" s="169"/>
      <c r="N17" s="169"/>
      <c r="O17" s="169"/>
      <c r="P17" s="170"/>
    </row>
    <row r="18" spans="1:16" ht="15" customHeight="1">
      <c r="A18" s="147" t="s">
        <v>63</v>
      </c>
      <c r="B18" s="148"/>
      <c r="C18" s="148"/>
      <c r="D18" s="148"/>
      <c r="E18" s="148"/>
      <c r="F18" s="148"/>
      <c r="G18" s="159" t="s">
        <v>106</v>
      </c>
      <c r="H18" s="160"/>
      <c r="I18" s="160"/>
      <c r="J18" s="160"/>
      <c r="K18" s="160"/>
      <c r="L18" s="160"/>
      <c r="M18" s="160"/>
      <c r="N18" s="160"/>
      <c r="O18" s="160"/>
      <c r="P18" s="161"/>
    </row>
    <row r="19" spans="1:16">
      <c r="A19" s="126" t="s">
        <v>52</v>
      </c>
      <c r="B19" s="127"/>
      <c r="C19" s="127"/>
      <c r="D19" s="127"/>
      <c r="E19" s="127"/>
      <c r="F19" s="127"/>
      <c r="G19" s="162">
        <v>72509708</v>
      </c>
      <c r="H19" s="162"/>
      <c r="I19" s="162"/>
      <c r="J19" s="162"/>
      <c r="K19" s="162"/>
      <c r="L19" s="162"/>
      <c r="M19" s="162"/>
      <c r="N19" s="162"/>
      <c r="O19" s="162"/>
      <c r="P19" s="163"/>
    </row>
    <row r="20" spans="1:16" ht="17.25" customHeight="1">
      <c r="A20" s="147" t="s">
        <v>53</v>
      </c>
      <c r="B20" s="148"/>
      <c r="C20" s="148"/>
      <c r="D20" s="148"/>
      <c r="E20" s="148"/>
      <c r="F20" s="148"/>
      <c r="G20" s="157" t="s">
        <v>107</v>
      </c>
      <c r="H20" s="157"/>
      <c r="I20" s="157"/>
      <c r="J20" s="157"/>
      <c r="K20" s="157"/>
      <c r="L20" s="157"/>
      <c r="M20" s="157"/>
      <c r="N20" s="157"/>
      <c r="O20" s="157"/>
      <c r="P20" s="158"/>
    </row>
    <row r="21" spans="1:16" ht="17.25" customHeight="1">
      <c r="A21" s="155" t="s">
        <v>75</v>
      </c>
      <c r="B21" s="156"/>
      <c r="C21" s="156"/>
      <c r="D21" s="156"/>
      <c r="E21" s="156"/>
      <c r="F21" s="156"/>
      <c r="G21" s="128" t="s">
        <v>108</v>
      </c>
      <c r="H21" s="128"/>
      <c r="I21" s="128"/>
      <c r="J21" s="128"/>
      <c r="K21" s="128"/>
      <c r="L21" s="128"/>
      <c r="M21" s="128"/>
      <c r="N21" s="128"/>
      <c r="O21" s="128"/>
      <c r="P21" s="129"/>
    </row>
    <row r="22" spans="1:16" ht="17.25" customHeight="1">
      <c r="A22" s="147" t="s">
        <v>54</v>
      </c>
      <c r="B22" s="148"/>
      <c r="C22" s="148"/>
      <c r="D22" s="148"/>
      <c r="E22" s="148"/>
      <c r="F22" s="148"/>
      <c r="G22" s="157" t="s">
        <v>294</v>
      </c>
      <c r="H22" s="157"/>
      <c r="I22" s="157"/>
      <c r="J22" s="157"/>
      <c r="K22" s="157"/>
      <c r="L22" s="157"/>
      <c r="M22" s="157"/>
      <c r="N22" s="157"/>
      <c r="O22" s="157"/>
      <c r="P22" s="158"/>
    </row>
    <row r="23" spans="1:16">
      <c r="A23" s="126" t="s">
        <v>55</v>
      </c>
      <c r="B23" s="127"/>
      <c r="C23" s="127"/>
      <c r="D23" s="127"/>
      <c r="E23" s="127"/>
      <c r="F23" s="127"/>
      <c r="G23" s="128" t="s">
        <v>302</v>
      </c>
      <c r="H23" s="128"/>
      <c r="I23" s="128"/>
      <c r="J23" s="128"/>
      <c r="K23" s="128"/>
      <c r="L23" s="128"/>
      <c r="M23" s="128"/>
      <c r="N23" s="128"/>
      <c r="O23" s="128"/>
      <c r="P23" s="129"/>
    </row>
    <row r="24" spans="1:16" ht="22.5" customHeight="1">
      <c r="A24" s="147" t="s">
        <v>56</v>
      </c>
      <c r="B24" s="148"/>
      <c r="C24" s="148"/>
      <c r="D24" s="148"/>
      <c r="E24" s="148"/>
      <c r="F24" s="148"/>
      <c r="G24" s="149" t="s">
        <v>303</v>
      </c>
      <c r="H24" s="150"/>
      <c r="I24" s="150"/>
      <c r="J24" s="150"/>
      <c r="K24" s="150"/>
      <c r="L24" s="150"/>
      <c r="M24" s="150"/>
      <c r="N24" s="150"/>
      <c r="O24" s="150"/>
      <c r="P24" s="151"/>
    </row>
    <row r="25" spans="1:16" ht="22.5" customHeight="1">
      <c r="A25" s="126" t="s">
        <v>68</v>
      </c>
      <c r="B25" s="127"/>
      <c r="C25" s="127"/>
      <c r="D25" s="127"/>
      <c r="E25" s="127"/>
      <c r="F25" s="127"/>
      <c r="G25" s="152" t="s">
        <v>109</v>
      </c>
      <c r="H25" s="153"/>
      <c r="I25" s="153"/>
      <c r="J25" s="153"/>
      <c r="K25" s="153"/>
      <c r="L25" s="153"/>
      <c r="M25" s="153"/>
      <c r="N25" s="153"/>
      <c r="O25" s="153"/>
      <c r="P25" s="154"/>
    </row>
    <row r="26" spans="1:16" ht="45" customHeight="1">
      <c r="A26" s="147" t="s">
        <v>62</v>
      </c>
      <c r="B26" s="148"/>
      <c r="C26" s="148"/>
      <c r="D26" s="148"/>
      <c r="E26" s="148"/>
      <c r="F26" s="148"/>
      <c r="G26" s="173" t="s">
        <v>314</v>
      </c>
      <c r="H26" s="174"/>
      <c r="I26" s="174"/>
      <c r="J26" s="174"/>
      <c r="K26" s="174"/>
      <c r="L26" s="174"/>
      <c r="M26" s="174"/>
      <c r="N26" s="174"/>
      <c r="O26" s="174"/>
      <c r="P26" s="175"/>
    </row>
    <row r="27" spans="1:16" ht="15" customHeight="1">
      <c r="A27" s="126" t="s">
        <v>69</v>
      </c>
      <c r="B27" s="127"/>
      <c r="C27" s="127"/>
      <c r="D27" s="127"/>
      <c r="E27" s="127"/>
      <c r="F27" s="127"/>
      <c r="G27" s="128" t="s">
        <v>110</v>
      </c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16" ht="15.75" thickBot="1">
      <c r="A28" s="130" t="s">
        <v>70</v>
      </c>
      <c r="B28" s="131"/>
      <c r="C28" s="131"/>
      <c r="D28" s="131"/>
      <c r="E28" s="131"/>
      <c r="F28" s="131"/>
      <c r="G28" s="132" t="s">
        <v>304</v>
      </c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16" s="14" customFormat="1" ht="12" customHeight="1" thickBot="1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>
      <c r="A30" s="134" t="s">
        <v>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6" ht="15" customHeight="1">
      <c r="A31" s="137" t="s">
        <v>0</v>
      </c>
      <c r="B31" s="138" t="s">
        <v>9</v>
      </c>
      <c r="C31" s="138" t="s">
        <v>57</v>
      </c>
      <c r="D31" s="139" t="s">
        <v>10</v>
      </c>
      <c r="E31" s="139"/>
      <c r="F31" s="139"/>
      <c r="G31" s="139" t="s">
        <v>11</v>
      </c>
      <c r="H31" s="139"/>
      <c r="I31" s="139"/>
      <c r="J31" s="139"/>
      <c r="K31" s="140" t="s">
        <v>12</v>
      </c>
      <c r="L31" s="140"/>
      <c r="M31" s="140"/>
      <c r="N31" s="140"/>
      <c r="O31" s="140"/>
      <c r="P31" s="141"/>
    </row>
    <row r="32" spans="1:16" ht="15" customHeight="1">
      <c r="A32" s="137"/>
      <c r="B32" s="138"/>
      <c r="C32" s="138"/>
      <c r="D32" s="140" t="s">
        <v>13</v>
      </c>
      <c r="E32" s="140"/>
      <c r="F32" s="140"/>
      <c r="G32" s="140" t="s">
        <v>14</v>
      </c>
      <c r="H32" s="140"/>
      <c r="I32" s="140"/>
      <c r="J32" s="140"/>
      <c r="K32" s="140"/>
      <c r="L32" s="140"/>
      <c r="M32" s="140"/>
      <c r="N32" s="140"/>
      <c r="O32" s="140"/>
      <c r="P32" s="141"/>
    </row>
    <row r="33" spans="1:22" ht="31.5">
      <c r="A33" s="137"/>
      <c r="B33" s="138"/>
      <c r="C33" s="138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140"/>
      <c r="L33" s="140"/>
      <c r="M33" s="140"/>
      <c r="N33" s="140"/>
      <c r="O33" s="140"/>
      <c r="P33" s="141"/>
    </row>
    <row r="34" spans="1:22" ht="22.5">
      <c r="A34" s="82">
        <v>1</v>
      </c>
      <c r="B34" s="26" t="s">
        <v>289</v>
      </c>
      <c r="C34" s="27" t="s">
        <v>94</v>
      </c>
      <c r="D34" s="67">
        <v>4</v>
      </c>
      <c r="E34" s="68">
        <f>Calculos!P2</f>
        <v>4</v>
      </c>
      <c r="F34" s="29">
        <f>E34*100/D34</f>
        <v>100</v>
      </c>
      <c r="G34" s="30">
        <v>35402</v>
      </c>
      <c r="H34" s="32">
        <f>G34*Calculos!$R$12/100</f>
        <v>35402</v>
      </c>
      <c r="I34" s="43">
        <f>Q46</f>
        <v>35077.949999999997</v>
      </c>
      <c r="J34" s="44">
        <f>I34*100/G34</f>
        <v>99.084656234111051</v>
      </c>
      <c r="K34" s="196"/>
      <c r="L34" s="196"/>
      <c r="M34" s="196"/>
      <c r="N34" s="196"/>
      <c r="O34" s="196"/>
      <c r="P34" s="197"/>
    </row>
    <row r="35" spans="1:22" ht="22.5">
      <c r="A35" s="82">
        <v>2</v>
      </c>
      <c r="B35" s="26" t="s">
        <v>290</v>
      </c>
      <c r="C35" s="28" t="s">
        <v>111</v>
      </c>
      <c r="D35" s="67">
        <v>3</v>
      </c>
      <c r="E35" s="68">
        <f>Calculos!P3</f>
        <v>5</v>
      </c>
      <c r="F35" s="29">
        <f t="shared" ref="F35:F40" si="0">E35*100/D35</f>
        <v>166.66666666666666</v>
      </c>
      <c r="G35" s="30">
        <v>45000</v>
      </c>
      <c r="H35" s="32">
        <f>G35*Calculos!$R$12/100</f>
        <v>45000</v>
      </c>
      <c r="I35" s="43">
        <f>Q48</f>
        <v>46067.999999999993</v>
      </c>
      <c r="J35" s="44">
        <f t="shared" ref="J35:J40" si="1">I35*100/G35</f>
        <v>102.37333333333331</v>
      </c>
      <c r="K35" s="196"/>
      <c r="L35" s="196"/>
      <c r="M35" s="196"/>
      <c r="N35" s="196"/>
      <c r="O35" s="196"/>
      <c r="P35" s="197"/>
    </row>
    <row r="36" spans="1:22" ht="45">
      <c r="A36" s="82">
        <v>3</v>
      </c>
      <c r="B36" s="26" t="s">
        <v>291</v>
      </c>
      <c r="C36" s="27" t="s">
        <v>96</v>
      </c>
      <c r="D36" s="67">
        <v>12</v>
      </c>
      <c r="E36" s="68">
        <f>Calculos!P4</f>
        <v>12</v>
      </c>
      <c r="F36" s="29">
        <f t="shared" si="0"/>
        <v>100</v>
      </c>
      <c r="G36" s="30">
        <v>104400</v>
      </c>
      <c r="H36" s="32">
        <f>G36*Calculos!$R$12/100</f>
        <v>104400</v>
      </c>
      <c r="I36" s="43">
        <f>Q50</f>
        <v>110081.9</v>
      </c>
      <c r="J36" s="44">
        <f t="shared" si="1"/>
        <v>105.44243295019157</v>
      </c>
      <c r="K36" s="142"/>
      <c r="L36" s="143"/>
      <c r="M36" s="143"/>
      <c r="N36" s="143"/>
      <c r="O36" s="143"/>
      <c r="P36" s="144"/>
    </row>
    <row r="37" spans="1:22">
      <c r="A37" s="82">
        <v>4</v>
      </c>
      <c r="B37" s="31" t="s">
        <v>97</v>
      </c>
      <c r="C37" s="27" t="s">
        <v>98</v>
      </c>
      <c r="D37" s="67">
        <v>2400</v>
      </c>
      <c r="E37" s="68">
        <f>Calculos!P5</f>
        <v>2409</v>
      </c>
      <c r="F37" s="29">
        <f t="shared" si="0"/>
        <v>100.375</v>
      </c>
      <c r="G37" s="30">
        <v>1050000</v>
      </c>
      <c r="H37" s="32">
        <f>G37*Calculos!$R$12/100</f>
        <v>1050000</v>
      </c>
      <c r="I37" s="43">
        <f>Q52</f>
        <v>1051396.67</v>
      </c>
      <c r="J37" s="44">
        <f t="shared" si="1"/>
        <v>100.13301619047618</v>
      </c>
      <c r="K37" s="142"/>
      <c r="L37" s="143"/>
      <c r="M37" s="143"/>
      <c r="N37" s="143"/>
      <c r="O37" s="143"/>
      <c r="P37" s="144"/>
    </row>
    <row r="38" spans="1:22" ht="33.75">
      <c r="A38" s="82">
        <v>5</v>
      </c>
      <c r="B38" s="26" t="s">
        <v>292</v>
      </c>
      <c r="C38" s="27" t="s">
        <v>99</v>
      </c>
      <c r="D38" s="67">
        <v>240</v>
      </c>
      <c r="E38" s="68">
        <f>Calculos!P6</f>
        <v>250</v>
      </c>
      <c r="F38" s="29">
        <f t="shared" si="0"/>
        <v>104.16666666666667</v>
      </c>
      <c r="G38" s="30">
        <v>33600</v>
      </c>
      <c r="H38" s="32">
        <f>G38*Calculos!$R$12/100</f>
        <v>33600</v>
      </c>
      <c r="I38" s="43">
        <f>Q54</f>
        <v>34433.68</v>
      </c>
      <c r="J38" s="44">
        <f t="shared" si="1"/>
        <v>102.48119047619048</v>
      </c>
      <c r="K38" s="142"/>
      <c r="L38" s="143"/>
      <c r="M38" s="143"/>
      <c r="N38" s="143"/>
      <c r="O38" s="143"/>
      <c r="P38" s="144"/>
    </row>
    <row r="39" spans="1:22" ht="22.5">
      <c r="A39" s="82">
        <v>6</v>
      </c>
      <c r="B39" s="26" t="s">
        <v>288</v>
      </c>
      <c r="C39" s="27" t="s">
        <v>100</v>
      </c>
      <c r="D39" s="67">
        <v>50</v>
      </c>
      <c r="E39" s="68">
        <f>Calculos!P7</f>
        <v>52</v>
      </c>
      <c r="F39" s="29">
        <f t="shared" si="0"/>
        <v>104</v>
      </c>
      <c r="G39" s="30">
        <v>81598</v>
      </c>
      <c r="H39" s="32">
        <f>G39*Calculos!$R$12/100</f>
        <v>81598</v>
      </c>
      <c r="I39" s="43">
        <f>Q56</f>
        <v>83419.39</v>
      </c>
      <c r="J39" s="44">
        <f t="shared" si="1"/>
        <v>102.23215029780141</v>
      </c>
      <c r="K39" s="142"/>
      <c r="L39" s="143"/>
      <c r="M39" s="143"/>
      <c r="N39" s="143"/>
      <c r="O39" s="143"/>
      <c r="P39" s="144"/>
    </row>
    <row r="40" spans="1:22" ht="27" customHeight="1">
      <c r="A40" s="82">
        <v>7</v>
      </c>
      <c r="B40" s="26" t="s">
        <v>293</v>
      </c>
      <c r="C40" s="27" t="s">
        <v>112</v>
      </c>
      <c r="D40" s="67">
        <v>5</v>
      </c>
      <c r="E40" s="68">
        <f>Calculos!P8</f>
        <v>5</v>
      </c>
      <c r="F40" s="29">
        <f t="shared" si="0"/>
        <v>100</v>
      </c>
      <c r="G40" s="30">
        <v>650000</v>
      </c>
      <c r="H40" s="32">
        <f>G40*Calculos!$R$12/100</f>
        <v>650000</v>
      </c>
      <c r="I40" s="43">
        <f>Q58</f>
        <v>639522.41</v>
      </c>
      <c r="J40" s="44">
        <f t="shared" si="1"/>
        <v>98.388063076923075</v>
      </c>
      <c r="K40" s="142"/>
      <c r="L40" s="143"/>
      <c r="M40" s="143"/>
      <c r="N40" s="143"/>
      <c r="O40" s="143"/>
      <c r="P40" s="144"/>
    </row>
    <row r="41" spans="1:22" ht="15.75" customHeight="1">
      <c r="A41" s="40"/>
      <c r="B41" s="41" t="s">
        <v>221</v>
      </c>
      <c r="C41" s="27"/>
      <c r="D41" s="67">
        <f>SUM(D34:D40)</f>
        <v>2714</v>
      </c>
      <c r="E41" s="67">
        <f>SUM(E34:E40)</f>
        <v>2737</v>
      </c>
      <c r="F41" s="29">
        <f>E41*100/D41</f>
        <v>100.84745762711864</v>
      </c>
      <c r="G41" s="42">
        <f>SUM(G34:G40)</f>
        <v>2000000</v>
      </c>
      <c r="H41" s="42">
        <f>SUM(H34:H40)</f>
        <v>2000000</v>
      </c>
      <c r="I41" s="42">
        <f>SUM(I34:I40)</f>
        <v>2000000</v>
      </c>
      <c r="J41" s="45">
        <f>(I41/H41)*100</f>
        <v>100</v>
      </c>
      <c r="K41" s="142"/>
      <c r="L41" s="143"/>
      <c r="M41" s="143"/>
      <c r="N41" s="143"/>
      <c r="O41" s="143"/>
      <c r="P41" s="144"/>
      <c r="R41" s="51"/>
      <c r="V41" s="59"/>
    </row>
    <row r="42" spans="1:22" ht="122.25" customHeight="1" thickBot="1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2"/>
    </row>
    <row r="43" spans="1:22" ht="19.5" customHeight="1">
      <c r="A43" s="181" t="s">
        <v>21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1:22" ht="15" customHeight="1">
      <c r="A44" s="198" t="s">
        <v>0</v>
      </c>
      <c r="B44" s="200" t="s">
        <v>9</v>
      </c>
      <c r="C44" s="200" t="s">
        <v>58</v>
      </c>
      <c r="D44" s="202" t="s">
        <v>22</v>
      </c>
      <c r="E44" s="204" t="s">
        <v>23</v>
      </c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6"/>
    </row>
    <row r="45" spans="1:22" ht="25.5" customHeight="1" thickBot="1">
      <c r="A45" s="199"/>
      <c r="B45" s="201"/>
      <c r="C45" s="201"/>
      <c r="D45" s="203"/>
      <c r="E45" s="17" t="s">
        <v>24</v>
      </c>
      <c r="F45" s="17" t="s">
        <v>25</v>
      </c>
      <c r="G45" s="17" t="s">
        <v>26</v>
      </c>
      <c r="H45" s="17" t="s">
        <v>27</v>
      </c>
      <c r="I45" s="17" t="s">
        <v>28</v>
      </c>
      <c r="J45" s="17" t="s">
        <v>29</v>
      </c>
      <c r="K45" s="17" t="s">
        <v>30</v>
      </c>
      <c r="L45" s="17" t="s">
        <v>31</v>
      </c>
      <c r="M45" s="17" t="s">
        <v>32</v>
      </c>
      <c r="N45" s="17" t="s">
        <v>33</v>
      </c>
      <c r="O45" s="17" t="s">
        <v>34</v>
      </c>
      <c r="P45" s="18" t="s">
        <v>35</v>
      </c>
      <c r="Q45" s="38" t="s">
        <v>220</v>
      </c>
    </row>
    <row r="46" spans="1:22" ht="20.25" customHeight="1">
      <c r="A46" s="123">
        <v>1</v>
      </c>
      <c r="B46" s="121" t="s">
        <v>289</v>
      </c>
      <c r="C46" s="119"/>
      <c r="D46" s="36" t="s">
        <v>36</v>
      </c>
      <c r="E46" s="33">
        <v>0</v>
      </c>
      <c r="F46" s="33">
        <v>0</v>
      </c>
      <c r="G46" s="33">
        <v>0</v>
      </c>
      <c r="H46" s="94">
        <v>9953.57</v>
      </c>
      <c r="I46" s="94">
        <v>4195.07</v>
      </c>
      <c r="J46" s="94">
        <v>3072.28</v>
      </c>
      <c r="K46" s="94">
        <v>4312.78</v>
      </c>
      <c r="L46" s="33">
        <v>3281.44</v>
      </c>
      <c r="M46" s="33">
        <v>3112.18</v>
      </c>
      <c r="N46" s="33">
        <v>3112.18</v>
      </c>
      <c r="O46" s="33">
        <v>4038.45</v>
      </c>
      <c r="P46" s="33">
        <v>0</v>
      </c>
      <c r="Q46" s="39">
        <f>SUM(E46:P46)</f>
        <v>35077.949999999997</v>
      </c>
    </row>
    <row r="47" spans="1:22" ht="15.75" customHeight="1" thickBot="1">
      <c r="A47" s="124"/>
      <c r="B47" s="122" t="s">
        <v>289</v>
      </c>
      <c r="C47" s="120"/>
      <c r="D47" s="37" t="s">
        <v>37</v>
      </c>
      <c r="E47" s="91">
        <f>Calculos!D2</f>
        <v>0</v>
      </c>
      <c r="F47" s="91">
        <f>Calculos!E2</f>
        <v>0</v>
      </c>
      <c r="G47" s="91">
        <f>Calculos!F2</f>
        <v>0</v>
      </c>
      <c r="H47" s="93">
        <f>Calculos!G2</f>
        <v>0</v>
      </c>
      <c r="I47" s="93">
        <f>Calculos!H2</f>
        <v>1</v>
      </c>
      <c r="J47" s="93">
        <f>Calculos!I2</f>
        <v>0</v>
      </c>
      <c r="K47" s="93">
        <f>Calculos!J2</f>
        <v>0</v>
      </c>
      <c r="L47" s="91">
        <f>Calculos!K2</f>
        <v>0</v>
      </c>
      <c r="M47" s="91">
        <f>Calculos!L2</f>
        <v>0</v>
      </c>
      <c r="N47" s="91">
        <f>Calculos!M2</f>
        <v>1</v>
      </c>
      <c r="O47" s="91">
        <f>Calculos!N2</f>
        <v>2</v>
      </c>
      <c r="P47" s="91">
        <f>Calculos!O2</f>
        <v>0</v>
      </c>
      <c r="Q47" s="39">
        <f t="shared" ref="Q47:Q59" si="2">SUM(E47:P47)</f>
        <v>4</v>
      </c>
    </row>
    <row r="48" spans="1:22" ht="15" customHeight="1">
      <c r="A48" s="123">
        <v>2</v>
      </c>
      <c r="B48" s="121" t="s">
        <v>290</v>
      </c>
      <c r="C48" s="119"/>
      <c r="D48" s="36" t="s">
        <v>36</v>
      </c>
      <c r="E48" s="34">
        <v>0</v>
      </c>
      <c r="F48" s="35">
        <v>0</v>
      </c>
      <c r="G48" s="35">
        <v>0</v>
      </c>
      <c r="H48" s="35">
        <v>9675.69</v>
      </c>
      <c r="I48" s="35">
        <v>4424.62</v>
      </c>
      <c r="J48" s="35">
        <v>3023.03</v>
      </c>
      <c r="K48" s="35">
        <v>4268.58</v>
      </c>
      <c r="L48" s="34">
        <v>3149.81</v>
      </c>
      <c r="M48" s="34">
        <v>3054.69</v>
      </c>
      <c r="N48" s="34">
        <v>3044.3</v>
      </c>
      <c r="O48" s="34">
        <v>4104.72</v>
      </c>
      <c r="P48" s="34">
        <v>11322.56</v>
      </c>
      <c r="Q48" s="39">
        <f t="shared" si="2"/>
        <v>46067.999999999993</v>
      </c>
    </row>
    <row r="49" spans="1:17" ht="17.25" customHeight="1" thickBot="1">
      <c r="A49" s="124"/>
      <c r="B49" s="122"/>
      <c r="C49" s="120"/>
      <c r="D49" s="37" t="s">
        <v>37</v>
      </c>
      <c r="E49" s="91">
        <f>Calculos!D3</f>
        <v>0</v>
      </c>
      <c r="F49" s="91">
        <f>Calculos!E3</f>
        <v>0</v>
      </c>
      <c r="G49" s="91">
        <f>Calculos!F3</f>
        <v>0</v>
      </c>
      <c r="H49" s="93">
        <f>Calculos!G3</f>
        <v>0</v>
      </c>
      <c r="I49" s="93">
        <f>Calculos!H3</f>
        <v>0</v>
      </c>
      <c r="J49" s="93">
        <f>Calculos!I3</f>
        <v>0</v>
      </c>
      <c r="K49" s="93">
        <f>Calculos!J3</f>
        <v>0</v>
      </c>
      <c r="L49" s="91">
        <f>Calculos!K3</f>
        <v>0</v>
      </c>
      <c r="M49" s="91">
        <f>Calculos!L3</f>
        <v>0</v>
      </c>
      <c r="N49" s="91">
        <f>Calculos!M3</f>
        <v>1</v>
      </c>
      <c r="O49" s="91">
        <f>Calculos!N3</f>
        <v>2</v>
      </c>
      <c r="P49" s="91">
        <f>Calculos!O3</f>
        <v>2</v>
      </c>
      <c r="Q49" s="39">
        <f t="shared" si="2"/>
        <v>5</v>
      </c>
    </row>
    <row r="50" spans="1:17" ht="15" customHeight="1">
      <c r="A50" s="123">
        <v>3</v>
      </c>
      <c r="B50" s="121" t="s">
        <v>291</v>
      </c>
      <c r="C50" s="119"/>
      <c r="D50" s="36" t="s">
        <v>36</v>
      </c>
      <c r="E50" s="34">
        <v>0</v>
      </c>
      <c r="F50" s="34">
        <v>0</v>
      </c>
      <c r="G50" s="34">
        <v>0</v>
      </c>
      <c r="H50" s="35">
        <v>24571.62</v>
      </c>
      <c r="I50" s="35">
        <v>10643.32</v>
      </c>
      <c r="J50" s="35">
        <v>7662.62</v>
      </c>
      <c r="K50" s="35">
        <v>10697.52</v>
      </c>
      <c r="L50" s="34">
        <v>8140.82</v>
      </c>
      <c r="M50" s="34">
        <v>7765.6</v>
      </c>
      <c r="N50" s="34">
        <v>7753.68</v>
      </c>
      <c r="O50" s="34">
        <v>10060.01</v>
      </c>
      <c r="P50" s="34">
        <v>22786.71</v>
      </c>
      <c r="Q50" s="39">
        <f t="shared" si="2"/>
        <v>110081.9</v>
      </c>
    </row>
    <row r="51" spans="1:17" ht="33" customHeight="1" thickBot="1">
      <c r="A51" s="124"/>
      <c r="B51" s="122"/>
      <c r="C51" s="120"/>
      <c r="D51" s="37" t="s">
        <v>37</v>
      </c>
      <c r="E51" s="91">
        <f>Calculos!D4</f>
        <v>1</v>
      </c>
      <c r="F51" s="91">
        <f>Calculos!E4</f>
        <v>0</v>
      </c>
      <c r="G51" s="91">
        <f>Calculos!F4</f>
        <v>2</v>
      </c>
      <c r="H51" s="93">
        <f>Calculos!G4</f>
        <v>0</v>
      </c>
      <c r="I51" s="93">
        <f>Calculos!H4</f>
        <v>0</v>
      </c>
      <c r="J51" s="93">
        <f>Calculos!I4</f>
        <v>3</v>
      </c>
      <c r="K51" s="93">
        <f>Calculos!J4</f>
        <v>1</v>
      </c>
      <c r="L51" s="91">
        <v>1</v>
      </c>
      <c r="M51" s="91">
        <f>Calculos!L4</f>
        <v>1</v>
      </c>
      <c r="N51" s="91">
        <f>Calculos!M4</f>
        <v>1</v>
      </c>
      <c r="O51" s="91">
        <f>Calculos!N4</f>
        <v>1</v>
      </c>
      <c r="P51" s="91">
        <f>Calculos!O4</f>
        <v>1</v>
      </c>
      <c r="Q51" s="39">
        <f t="shared" si="2"/>
        <v>12</v>
      </c>
    </row>
    <row r="52" spans="1:17" ht="19.5" customHeight="1">
      <c r="A52" s="123">
        <v>4</v>
      </c>
      <c r="B52" s="121" t="s">
        <v>97</v>
      </c>
      <c r="C52" s="119"/>
      <c r="D52" s="36" t="s">
        <v>36</v>
      </c>
      <c r="E52" s="34">
        <v>0</v>
      </c>
      <c r="F52" s="34">
        <v>0</v>
      </c>
      <c r="G52" s="34">
        <v>0</v>
      </c>
      <c r="H52" s="35">
        <v>251137.68</v>
      </c>
      <c r="I52" s="35">
        <v>109998.01</v>
      </c>
      <c r="J52" s="35">
        <v>77868.800000000003</v>
      </c>
      <c r="K52" s="35">
        <v>109700.86</v>
      </c>
      <c r="L52" s="34">
        <v>82196.89</v>
      </c>
      <c r="M52" s="34">
        <v>78781.98</v>
      </c>
      <c r="N52" s="34">
        <v>78666.55</v>
      </c>
      <c r="O52" s="34">
        <v>85403.520000000004</v>
      </c>
      <c r="P52" s="34">
        <v>177642.38</v>
      </c>
      <c r="Q52" s="39">
        <f t="shared" si="2"/>
        <v>1051396.67</v>
      </c>
    </row>
    <row r="53" spans="1:17" ht="19.5" customHeight="1" thickBot="1">
      <c r="A53" s="124"/>
      <c r="B53" s="122"/>
      <c r="C53" s="120"/>
      <c r="D53" s="37" t="s">
        <v>37</v>
      </c>
      <c r="E53" s="91">
        <f>Calculos!D5</f>
        <v>146</v>
      </c>
      <c r="F53" s="91">
        <f>Calculos!E5</f>
        <v>173</v>
      </c>
      <c r="G53" s="91">
        <f>Calculos!F5</f>
        <v>115</v>
      </c>
      <c r="H53" s="93">
        <f>Calculos!G5</f>
        <v>248</v>
      </c>
      <c r="I53" s="93">
        <f>Calculos!H5</f>
        <v>198</v>
      </c>
      <c r="J53" s="93">
        <f>Calculos!I5</f>
        <v>210</v>
      </c>
      <c r="K53" s="93">
        <f>Calculos!J5</f>
        <v>244</v>
      </c>
      <c r="L53" s="91">
        <f>Calculos!K5</f>
        <v>240</v>
      </c>
      <c r="M53" s="91">
        <f>Calculos!L5</f>
        <v>251</v>
      </c>
      <c r="N53" s="91">
        <f>Calculos!M5</f>
        <v>248</v>
      </c>
      <c r="O53" s="91">
        <f>Calculos!N5</f>
        <v>144</v>
      </c>
      <c r="P53" s="91">
        <f>Calculos!O5</f>
        <v>192</v>
      </c>
      <c r="Q53" s="39">
        <f t="shared" si="2"/>
        <v>2409</v>
      </c>
    </row>
    <row r="54" spans="1:17">
      <c r="A54" s="123">
        <v>5</v>
      </c>
      <c r="B54" s="121" t="s">
        <v>292</v>
      </c>
      <c r="C54" s="119"/>
      <c r="D54" s="36" t="s">
        <v>36</v>
      </c>
      <c r="E54" s="34">
        <v>0</v>
      </c>
      <c r="F54" s="34">
        <v>0</v>
      </c>
      <c r="G54" s="34">
        <v>0</v>
      </c>
      <c r="H54" s="35">
        <v>7679.88</v>
      </c>
      <c r="I54" s="35">
        <v>4083.4</v>
      </c>
      <c r="J54" s="35">
        <v>2698.1</v>
      </c>
      <c r="K54" s="35">
        <v>3543.48</v>
      </c>
      <c r="L54" s="34">
        <v>2774.86</v>
      </c>
      <c r="M54" s="34">
        <v>2744.11</v>
      </c>
      <c r="N54" s="34">
        <v>2696.32</v>
      </c>
      <c r="O54" s="34">
        <v>2807.05</v>
      </c>
      <c r="P54" s="34">
        <v>5406.48</v>
      </c>
      <c r="Q54" s="39">
        <f t="shared" si="2"/>
        <v>34433.68</v>
      </c>
    </row>
    <row r="55" spans="1:17" ht="18.75" customHeight="1" thickBot="1">
      <c r="A55" s="124"/>
      <c r="B55" s="122"/>
      <c r="C55" s="120"/>
      <c r="D55" s="37" t="s">
        <v>37</v>
      </c>
      <c r="E55" s="91">
        <f>Calculos!D6</f>
        <v>0</v>
      </c>
      <c r="F55" s="91">
        <f>Calculos!E6</f>
        <v>10</v>
      </c>
      <c r="G55" s="91">
        <f>Calculos!F6</f>
        <v>0</v>
      </c>
      <c r="H55" s="93">
        <f>Calculos!G6</f>
        <v>0</v>
      </c>
      <c r="I55" s="93">
        <f>Calculos!H6</f>
        <v>0</v>
      </c>
      <c r="J55" s="93">
        <f>Calculos!I6</f>
        <v>3</v>
      </c>
      <c r="K55" s="93">
        <f>Calculos!J6</f>
        <v>12</v>
      </c>
      <c r="L55" s="91">
        <f>Calculos!K6</f>
        <v>173</v>
      </c>
      <c r="M55" s="91">
        <f>Calculos!L6</f>
        <v>7</v>
      </c>
      <c r="N55" s="91">
        <f>Calculos!M6</f>
        <v>5</v>
      </c>
      <c r="O55" s="91">
        <f>Calculos!N6</f>
        <v>40</v>
      </c>
      <c r="P55" s="91">
        <f>Calculos!O6</f>
        <v>0</v>
      </c>
      <c r="Q55" s="39">
        <f t="shared" si="2"/>
        <v>250</v>
      </c>
    </row>
    <row r="56" spans="1:17" ht="15.75" customHeight="1">
      <c r="A56" s="123">
        <v>6</v>
      </c>
      <c r="B56" s="121" t="s">
        <v>288</v>
      </c>
      <c r="C56" s="119"/>
      <c r="D56" s="36" t="s">
        <v>36</v>
      </c>
      <c r="E56" s="34">
        <v>0</v>
      </c>
      <c r="F56" s="34">
        <v>0</v>
      </c>
      <c r="G56" s="34">
        <v>0</v>
      </c>
      <c r="H56" s="35">
        <v>14839.23</v>
      </c>
      <c r="I56" s="35">
        <v>6948.98</v>
      </c>
      <c r="J56" s="35">
        <v>4826.16</v>
      </c>
      <c r="K56" s="35">
        <v>6588.61</v>
      </c>
      <c r="L56" s="34">
        <v>5062.59</v>
      </c>
      <c r="M56" s="34">
        <v>23426.86</v>
      </c>
      <c r="N56" s="34">
        <v>5213.5</v>
      </c>
      <c r="O56" s="34">
        <v>6310.63</v>
      </c>
      <c r="P56" s="34">
        <v>10202.83</v>
      </c>
      <c r="Q56" s="39">
        <f t="shared" si="2"/>
        <v>83419.39</v>
      </c>
    </row>
    <row r="57" spans="1:17" ht="20.25" customHeight="1" thickBot="1">
      <c r="A57" s="124"/>
      <c r="B57" s="122"/>
      <c r="C57" s="120"/>
      <c r="D57" s="37" t="s">
        <v>37</v>
      </c>
      <c r="E57" s="91">
        <f>Calculos!D7</f>
        <v>0</v>
      </c>
      <c r="F57" s="91">
        <f>Calculos!E7</f>
        <v>2</v>
      </c>
      <c r="G57" s="91">
        <f>Calculos!F7</f>
        <v>2</v>
      </c>
      <c r="H57" s="93">
        <f>Calculos!G7</f>
        <v>0</v>
      </c>
      <c r="I57" s="93">
        <f>Calculos!H7</f>
        <v>9</v>
      </c>
      <c r="J57" s="93">
        <f>Calculos!I7</f>
        <v>8</v>
      </c>
      <c r="K57" s="93">
        <f>Calculos!J7</f>
        <v>0</v>
      </c>
      <c r="L57" s="91">
        <f>Calculos!K7</f>
        <v>9</v>
      </c>
      <c r="M57" s="91">
        <f>Calculos!L7</f>
        <v>15</v>
      </c>
      <c r="N57" s="91">
        <f>Calculos!M7</f>
        <v>5</v>
      </c>
      <c r="O57" s="91">
        <f>Calculos!N7</f>
        <v>0</v>
      </c>
      <c r="P57" s="91">
        <f>Calculos!O7</f>
        <v>2</v>
      </c>
      <c r="Q57" s="39">
        <f t="shared" si="2"/>
        <v>52</v>
      </c>
    </row>
    <row r="58" spans="1:17" ht="24" customHeight="1">
      <c r="A58" s="123">
        <v>7</v>
      </c>
      <c r="B58" s="121" t="s">
        <v>293</v>
      </c>
      <c r="C58" s="119"/>
      <c r="D58" s="36" t="s">
        <v>36</v>
      </c>
      <c r="E58" s="34">
        <v>0</v>
      </c>
      <c r="F58" s="34">
        <v>0</v>
      </c>
      <c r="G58" s="34">
        <v>0</v>
      </c>
      <c r="H58" s="35">
        <v>75866.52</v>
      </c>
      <c r="I58" s="35">
        <v>33412.5</v>
      </c>
      <c r="J58" s="35">
        <v>23484.81</v>
      </c>
      <c r="K58" s="35">
        <v>35253.51</v>
      </c>
      <c r="L58" s="34">
        <v>29481.040000000001</v>
      </c>
      <c r="M58" s="34">
        <v>29466.799999999999</v>
      </c>
      <c r="N58" s="34">
        <v>63797.15</v>
      </c>
      <c r="O58" s="34">
        <v>136348.06</v>
      </c>
      <c r="P58" s="34">
        <v>212412.02</v>
      </c>
      <c r="Q58" s="39">
        <f t="shared" si="2"/>
        <v>639522.41</v>
      </c>
    </row>
    <row r="59" spans="1:17" ht="18" customHeight="1" thickBot="1">
      <c r="A59" s="124"/>
      <c r="B59" s="122"/>
      <c r="C59" s="120"/>
      <c r="D59" s="37" t="s">
        <v>37</v>
      </c>
      <c r="E59" s="92">
        <f>Calculos!D8</f>
        <v>0</v>
      </c>
      <c r="F59" s="92">
        <f>Calculos!E8</f>
        <v>0</v>
      </c>
      <c r="G59" s="92">
        <f>Calculos!F8</f>
        <v>0</v>
      </c>
      <c r="H59" s="92">
        <f>Calculos!G8</f>
        <v>0</v>
      </c>
      <c r="I59" s="92">
        <f>Calculos!H8</f>
        <v>0</v>
      </c>
      <c r="J59" s="92">
        <f>Calculos!I8</f>
        <v>0</v>
      </c>
      <c r="K59" s="92">
        <f>Calculos!J8</f>
        <v>0</v>
      </c>
      <c r="L59" s="92">
        <f>Calculos!K8</f>
        <v>0</v>
      </c>
      <c r="M59" s="92">
        <f>Calculos!L8</f>
        <v>0</v>
      </c>
      <c r="N59" s="92">
        <f>Calculos!M8</f>
        <v>1</v>
      </c>
      <c r="O59" s="92">
        <f>Calculos!N8</f>
        <v>2</v>
      </c>
      <c r="P59" s="92">
        <f>Calculos!O8</f>
        <v>2</v>
      </c>
      <c r="Q59" s="39">
        <f t="shared" si="2"/>
        <v>5</v>
      </c>
    </row>
    <row r="60" spans="1:17" ht="12" customHeight="1" thickBot="1">
      <c r="A60" s="12"/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</row>
    <row r="61" spans="1:17" ht="19.5" customHeight="1">
      <c r="A61" s="181" t="s">
        <v>38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3"/>
    </row>
    <row r="62" spans="1:17" ht="15" customHeight="1">
      <c r="A62" s="176" t="s">
        <v>1</v>
      </c>
      <c r="B62" s="177"/>
      <c r="C62" s="177" t="s">
        <v>2</v>
      </c>
      <c r="D62" s="177"/>
      <c r="E62" s="177"/>
      <c r="F62" s="186" t="s">
        <v>39</v>
      </c>
      <c r="G62" s="186"/>
      <c r="H62" s="186"/>
      <c r="I62" s="186"/>
      <c r="J62" s="186"/>
      <c r="K62" s="186"/>
      <c r="L62" s="186"/>
      <c r="M62" s="186"/>
      <c r="N62" s="186"/>
      <c r="O62" s="186"/>
      <c r="P62" s="187"/>
    </row>
    <row r="63" spans="1:17" ht="15" customHeight="1">
      <c r="A63" s="176"/>
      <c r="B63" s="177"/>
      <c r="C63" s="177"/>
      <c r="D63" s="177"/>
      <c r="E63" s="177"/>
      <c r="F63" s="186" t="s">
        <v>40</v>
      </c>
      <c r="G63" s="186"/>
      <c r="H63" s="186"/>
      <c r="I63" s="186"/>
      <c r="J63" s="186" t="s">
        <v>41</v>
      </c>
      <c r="K63" s="186"/>
      <c r="L63" s="186"/>
      <c r="M63" s="186"/>
      <c r="N63" s="188" t="s">
        <v>42</v>
      </c>
      <c r="O63" s="189"/>
      <c r="P63" s="190"/>
    </row>
    <row r="64" spans="1:17">
      <c r="A64" s="176"/>
      <c r="B64" s="177"/>
      <c r="C64" s="177"/>
      <c r="D64" s="177"/>
      <c r="E64" s="177"/>
      <c r="F64" s="65" t="s">
        <v>43</v>
      </c>
      <c r="G64" s="65" t="s">
        <v>44</v>
      </c>
      <c r="H64" s="65" t="s">
        <v>45</v>
      </c>
      <c r="I64" s="65" t="s">
        <v>46</v>
      </c>
      <c r="J64" s="65" t="s">
        <v>43</v>
      </c>
      <c r="K64" s="65" t="s">
        <v>44</v>
      </c>
      <c r="L64" s="65" t="s">
        <v>45</v>
      </c>
      <c r="M64" s="65" t="s">
        <v>46</v>
      </c>
      <c r="N64" s="191"/>
      <c r="O64" s="192"/>
      <c r="P64" s="193"/>
    </row>
    <row r="65" spans="1:16" ht="15" customHeight="1">
      <c r="A65" s="69">
        <v>1</v>
      </c>
      <c r="B65" s="70" t="s">
        <v>113</v>
      </c>
      <c r="C65" s="125" t="s">
        <v>113</v>
      </c>
      <c r="D65" s="125"/>
      <c r="E65" s="125"/>
      <c r="F65" s="71">
        <v>1</v>
      </c>
      <c r="G65" s="71">
        <v>2</v>
      </c>
      <c r="H65" s="71">
        <v>4</v>
      </c>
      <c r="I65" s="71"/>
      <c r="J65" s="72"/>
      <c r="K65" s="72">
        <v>3</v>
      </c>
      <c r="L65" s="73">
        <v>2</v>
      </c>
      <c r="M65" s="73">
        <v>2</v>
      </c>
      <c r="N65" s="100"/>
      <c r="O65" s="100"/>
      <c r="P65" s="101"/>
    </row>
    <row r="66" spans="1:16">
      <c r="A66" s="69"/>
      <c r="B66" s="69"/>
      <c r="C66" s="125" t="s">
        <v>114</v>
      </c>
      <c r="D66" s="125"/>
      <c r="E66" s="125"/>
      <c r="F66" s="71">
        <v>1</v>
      </c>
      <c r="G66" s="71"/>
      <c r="H66" s="71"/>
      <c r="I66" s="71"/>
      <c r="J66" s="72"/>
      <c r="K66" s="72"/>
      <c r="L66" s="73"/>
      <c r="M66" s="73"/>
      <c r="N66" s="100"/>
      <c r="O66" s="100"/>
      <c r="P66" s="101"/>
    </row>
    <row r="67" spans="1:16">
      <c r="A67" s="69"/>
      <c r="B67" s="69"/>
      <c r="C67" s="98" t="s">
        <v>115</v>
      </c>
      <c r="D67" s="98"/>
      <c r="E67" s="98"/>
      <c r="F67" s="71"/>
      <c r="G67" s="71"/>
      <c r="H67" s="71"/>
      <c r="I67" s="71"/>
      <c r="J67" s="72"/>
      <c r="K67" s="72"/>
      <c r="L67" s="73"/>
      <c r="M67" s="73"/>
      <c r="N67" s="100"/>
      <c r="O67" s="100"/>
      <c r="P67" s="101"/>
    </row>
    <row r="68" spans="1:16">
      <c r="A68" s="69"/>
      <c r="B68" s="69"/>
      <c r="C68" s="98" t="s">
        <v>116</v>
      </c>
      <c r="D68" s="98"/>
      <c r="E68" s="98"/>
      <c r="F68" s="71"/>
      <c r="G68" s="71"/>
      <c r="H68" s="71"/>
      <c r="I68" s="71"/>
      <c r="J68" s="72"/>
      <c r="K68" s="72"/>
      <c r="L68" s="73"/>
      <c r="M68" s="73"/>
      <c r="N68" s="100"/>
      <c r="O68" s="100"/>
      <c r="P68" s="101"/>
    </row>
    <row r="69" spans="1:16">
      <c r="A69" s="69"/>
      <c r="B69" s="69"/>
      <c r="C69" s="98" t="s">
        <v>117</v>
      </c>
      <c r="D69" s="98"/>
      <c r="E69" s="98"/>
      <c r="F69" s="71"/>
      <c r="G69" s="71"/>
      <c r="H69" s="71"/>
      <c r="I69" s="71"/>
      <c r="J69" s="72"/>
      <c r="K69" s="72"/>
      <c r="L69" s="73"/>
      <c r="M69" s="73"/>
      <c r="N69" s="100"/>
      <c r="O69" s="100"/>
      <c r="P69" s="101"/>
    </row>
    <row r="70" spans="1:16">
      <c r="A70" s="69"/>
      <c r="B70" s="69"/>
      <c r="C70" s="111" t="s">
        <v>240</v>
      </c>
      <c r="D70" s="112"/>
      <c r="E70" s="113"/>
      <c r="F70" s="71"/>
      <c r="G70" s="71"/>
      <c r="H70" s="71"/>
      <c r="I70" s="71"/>
      <c r="J70" s="72"/>
      <c r="K70" s="72"/>
      <c r="L70" s="73"/>
      <c r="M70" s="73"/>
      <c r="N70" s="96"/>
      <c r="O70" s="114"/>
      <c r="P70" s="115"/>
    </row>
    <row r="71" spans="1:16">
      <c r="A71" s="69"/>
      <c r="B71" s="69"/>
      <c r="C71" s="98" t="s">
        <v>118</v>
      </c>
      <c r="D71" s="98"/>
      <c r="E71" s="98"/>
      <c r="F71" s="71"/>
      <c r="G71" s="71"/>
      <c r="H71" s="71">
        <v>1</v>
      </c>
      <c r="I71" s="71"/>
      <c r="J71" s="72"/>
      <c r="K71" s="72"/>
      <c r="L71" s="73"/>
      <c r="M71" s="73"/>
      <c r="N71" s="100"/>
      <c r="O71" s="100"/>
      <c r="P71" s="101"/>
    </row>
    <row r="72" spans="1:16">
      <c r="A72" s="69"/>
      <c r="B72" s="69"/>
      <c r="C72" s="111" t="s">
        <v>257</v>
      </c>
      <c r="D72" s="112"/>
      <c r="E72" s="113"/>
      <c r="F72" s="71"/>
      <c r="G72" s="71"/>
      <c r="H72" s="71"/>
      <c r="I72" s="71"/>
      <c r="J72" s="72"/>
      <c r="K72" s="72"/>
      <c r="L72" s="73"/>
      <c r="M72" s="73"/>
      <c r="N72" s="100"/>
      <c r="O72" s="100"/>
      <c r="P72" s="101"/>
    </row>
    <row r="73" spans="1:16">
      <c r="A73" s="69"/>
      <c r="B73" s="69"/>
      <c r="C73" s="111" t="s">
        <v>263</v>
      </c>
      <c r="D73" s="112"/>
      <c r="E73" s="113"/>
      <c r="F73" s="71"/>
      <c r="G73" s="71"/>
      <c r="H73" s="71">
        <v>1</v>
      </c>
      <c r="I73" s="71"/>
      <c r="J73" s="72"/>
      <c r="K73" s="72"/>
      <c r="L73" s="73"/>
      <c r="M73" s="73"/>
      <c r="N73" s="100"/>
      <c r="O73" s="100"/>
      <c r="P73" s="101"/>
    </row>
    <row r="74" spans="1:16">
      <c r="A74" s="69"/>
      <c r="B74" s="69"/>
      <c r="C74" s="111" t="s">
        <v>258</v>
      </c>
      <c r="D74" s="112"/>
      <c r="E74" s="113"/>
      <c r="F74" s="71"/>
      <c r="G74" s="71"/>
      <c r="H74" s="71"/>
      <c r="I74" s="71"/>
      <c r="J74" s="72"/>
      <c r="K74" s="72"/>
      <c r="L74" s="73"/>
      <c r="M74" s="73"/>
      <c r="N74" s="100"/>
      <c r="O74" s="100"/>
      <c r="P74" s="101"/>
    </row>
    <row r="75" spans="1:16">
      <c r="A75" s="69"/>
      <c r="B75" s="69"/>
      <c r="C75" s="111" t="s">
        <v>266</v>
      </c>
      <c r="D75" s="112"/>
      <c r="E75" s="113"/>
      <c r="F75" s="71"/>
      <c r="G75" s="71"/>
      <c r="H75" s="71"/>
      <c r="I75" s="71"/>
      <c r="J75" s="72"/>
      <c r="K75" s="72"/>
      <c r="L75" s="73"/>
      <c r="M75" s="73"/>
      <c r="N75" s="100"/>
      <c r="O75" s="100"/>
      <c r="P75" s="101"/>
    </row>
    <row r="76" spans="1:16">
      <c r="A76" s="69"/>
      <c r="B76" s="69"/>
      <c r="C76" s="98" t="s">
        <v>119</v>
      </c>
      <c r="D76" s="98"/>
      <c r="E76" s="98"/>
      <c r="F76" s="71"/>
      <c r="G76" s="71"/>
      <c r="H76" s="71"/>
      <c r="I76" s="71"/>
      <c r="J76" s="72"/>
      <c r="K76" s="72"/>
      <c r="L76" s="73"/>
      <c r="M76" s="73"/>
      <c r="N76" s="100"/>
      <c r="O76" s="100"/>
      <c r="P76" s="101"/>
    </row>
    <row r="77" spans="1:16">
      <c r="A77" s="69">
        <v>2</v>
      </c>
      <c r="B77" s="70" t="s">
        <v>120</v>
      </c>
      <c r="C77" s="98" t="s">
        <v>120</v>
      </c>
      <c r="D77" s="98"/>
      <c r="E77" s="98"/>
      <c r="F77" s="71"/>
      <c r="G77" s="71"/>
      <c r="H77" s="71"/>
      <c r="I77" s="71"/>
      <c r="J77" s="72"/>
      <c r="K77" s="72"/>
      <c r="L77" s="73"/>
      <c r="M77" s="73"/>
      <c r="N77" s="100"/>
      <c r="O77" s="100"/>
      <c r="P77" s="101"/>
    </row>
    <row r="78" spans="1:16">
      <c r="A78" s="69"/>
      <c r="B78" s="69"/>
      <c r="C78" s="98" t="s">
        <v>121</v>
      </c>
      <c r="D78" s="98"/>
      <c r="E78" s="98"/>
      <c r="F78" s="71"/>
      <c r="G78" s="71"/>
      <c r="H78" s="71"/>
      <c r="I78" s="71"/>
      <c r="J78" s="72"/>
      <c r="K78" s="72"/>
      <c r="L78" s="73"/>
      <c r="M78" s="73"/>
      <c r="N78" s="100"/>
      <c r="O78" s="100"/>
      <c r="P78" s="101"/>
    </row>
    <row r="79" spans="1:16">
      <c r="A79" s="69"/>
      <c r="B79" s="69"/>
      <c r="C79" s="111" t="s">
        <v>235</v>
      </c>
      <c r="D79" s="112"/>
      <c r="E79" s="113"/>
      <c r="F79" s="71"/>
      <c r="G79" s="71"/>
      <c r="H79" s="71"/>
      <c r="I79" s="71"/>
      <c r="J79" s="72"/>
      <c r="K79" s="72"/>
      <c r="L79" s="73"/>
      <c r="M79" s="73"/>
      <c r="N79" s="96"/>
      <c r="O79" s="114"/>
      <c r="P79" s="115"/>
    </row>
    <row r="80" spans="1:16">
      <c r="A80" s="69"/>
      <c r="B80" s="69"/>
      <c r="C80" s="98" t="s">
        <v>122</v>
      </c>
      <c r="D80" s="98"/>
      <c r="E80" s="98"/>
      <c r="F80" s="71"/>
      <c r="G80" s="71"/>
      <c r="H80" s="71"/>
      <c r="I80" s="71"/>
      <c r="J80" s="72"/>
      <c r="K80" s="72"/>
      <c r="L80" s="73"/>
      <c r="M80" s="73"/>
      <c r="N80" s="100"/>
      <c r="O80" s="100"/>
      <c r="P80" s="101"/>
    </row>
    <row r="81" spans="1:16">
      <c r="A81" s="69"/>
      <c r="B81" s="69"/>
      <c r="C81" s="98" t="s">
        <v>123</v>
      </c>
      <c r="D81" s="98"/>
      <c r="E81" s="98"/>
      <c r="F81" s="71"/>
      <c r="G81" s="71"/>
      <c r="H81" s="71"/>
      <c r="I81" s="71"/>
      <c r="J81" s="72"/>
      <c r="K81" s="72"/>
      <c r="L81" s="73"/>
      <c r="M81" s="73"/>
      <c r="N81" s="100"/>
      <c r="O81" s="100"/>
      <c r="P81" s="101"/>
    </row>
    <row r="82" spans="1:16">
      <c r="A82" s="69"/>
      <c r="B82" s="69"/>
      <c r="C82" s="98" t="s">
        <v>124</v>
      </c>
      <c r="D82" s="98"/>
      <c r="E82" s="98"/>
      <c r="F82" s="71"/>
      <c r="G82" s="71"/>
      <c r="H82" s="71"/>
      <c r="I82" s="71"/>
      <c r="J82" s="72"/>
      <c r="K82" s="72"/>
      <c r="L82" s="73"/>
      <c r="M82" s="73"/>
      <c r="N82" s="100"/>
      <c r="O82" s="100"/>
      <c r="P82" s="101"/>
    </row>
    <row r="83" spans="1:16">
      <c r="A83" s="69">
        <v>3</v>
      </c>
      <c r="B83" s="70" t="s">
        <v>125</v>
      </c>
      <c r="C83" s="98" t="s">
        <v>126</v>
      </c>
      <c r="D83" s="98"/>
      <c r="E83" s="98"/>
      <c r="F83" s="71"/>
      <c r="G83" s="71"/>
      <c r="H83" s="71"/>
      <c r="I83" s="71"/>
      <c r="J83" s="72"/>
      <c r="K83" s="72"/>
      <c r="L83" s="73"/>
      <c r="M83" s="73"/>
      <c r="N83" s="100"/>
      <c r="O83" s="100"/>
      <c r="P83" s="101"/>
    </row>
    <row r="84" spans="1:16">
      <c r="A84" s="69"/>
      <c r="B84" s="69"/>
      <c r="C84" s="98" t="s">
        <v>127</v>
      </c>
      <c r="D84" s="98"/>
      <c r="E84" s="98"/>
      <c r="F84" s="71"/>
      <c r="G84" s="71"/>
      <c r="H84" s="71"/>
      <c r="I84" s="71"/>
      <c r="J84" s="72"/>
      <c r="K84" s="72"/>
      <c r="L84" s="73"/>
      <c r="M84" s="73"/>
      <c r="N84" s="100"/>
      <c r="O84" s="100"/>
      <c r="P84" s="101"/>
    </row>
    <row r="85" spans="1:16">
      <c r="A85" s="69"/>
      <c r="B85" s="69"/>
      <c r="C85" s="98" t="s">
        <v>270</v>
      </c>
      <c r="D85" s="98"/>
      <c r="E85" s="98"/>
      <c r="F85" s="71"/>
      <c r="G85" s="71"/>
      <c r="H85" s="71"/>
      <c r="I85" s="71"/>
      <c r="J85" s="72"/>
      <c r="K85" s="72">
        <v>1</v>
      </c>
      <c r="L85" s="73"/>
      <c r="M85" s="73"/>
      <c r="N85" s="100"/>
      <c r="O85" s="100"/>
      <c r="P85" s="101"/>
    </row>
    <row r="86" spans="1:16">
      <c r="A86" s="69"/>
      <c r="B86" s="69"/>
      <c r="C86" s="98" t="s">
        <v>128</v>
      </c>
      <c r="D86" s="98"/>
      <c r="E86" s="98"/>
      <c r="F86" s="71"/>
      <c r="G86" s="71"/>
      <c r="H86" s="71"/>
      <c r="I86" s="71"/>
      <c r="J86" s="72"/>
      <c r="K86" s="72"/>
      <c r="L86" s="73"/>
      <c r="M86" s="73"/>
      <c r="N86" s="100"/>
      <c r="O86" s="100"/>
      <c r="P86" s="101"/>
    </row>
    <row r="87" spans="1:16">
      <c r="A87" s="69">
        <v>4</v>
      </c>
      <c r="B87" s="70" t="s">
        <v>129</v>
      </c>
      <c r="C87" s="98" t="s">
        <v>129</v>
      </c>
      <c r="D87" s="98"/>
      <c r="E87" s="98"/>
      <c r="F87" s="71">
        <v>2</v>
      </c>
      <c r="G87" s="238">
        <v>20</v>
      </c>
      <c r="H87" s="71">
        <v>29</v>
      </c>
      <c r="I87" s="71">
        <v>10</v>
      </c>
      <c r="J87" s="238">
        <v>7</v>
      </c>
      <c r="K87" s="238">
        <v>21</v>
      </c>
      <c r="L87" s="239">
        <v>5</v>
      </c>
      <c r="M87" s="239">
        <v>6</v>
      </c>
      <c r="N87" s="100"/>
      <c r="O87" s="100"/>
      <c r="P87" s="101"/>
    </row>
    <row r="88" spans="1:16">
      <c r="A88" s="69"/>
      <c r="B88" s="69"/>
      <c r="C88" s="98" t="s">
        <v>130</v>
      </c>
      <c r="D88" s="98"/>
      <c r="E88" s="98"/>
      <c r="F88" s="71"/>
      <c r="G88" s="238"/>
      <c r="H88" s="71"/>
      <c r="I88" s="71"/>
      <c r="J88" s="238"/>
      <c r="K88" s="238"/>
      <c r="L88" s="239"/>
      <c r="M88" s="239"/>
      <c r="N88" s="100"/>
      <c r="O88" s="100"/>
      <c r="P88" s="101"/>
    </row>
    <row r="89" spans="1:16">
      <c r="A89" s="69"/>
      <c r="B89" s="69"/>
      <c r="C89" s="98" t="s">
        <v>131</v>
      </c>
      <c r="D89" s="98"/>
      <c r="E89" s="98"/>
      <c r="F89" s="71"/>
      <c r="G89" s="238"/>
      <c r="H89" s="71"/>
      <c r="I89" s="71"/>
      <c r="J89" s="238"/>
      <c r="K89" s="238"/>
      <c r="L89" s="239"/>
      <c r="M89" s="239"/>
      <c r="N89" s="100"/>
      <c r="O89" s="100"/>
      <c r="P89" s="101"/>
    </row>
    <row r="90" spans="1:16">
      <c r="A90" s="69"/>
      <c r="B90" s="69"/>
      <c r="C90" s="98" t="s">
        <v>132</v>
      </c>
      <c r="D90" s="98"/>
      <c r="E90" s="98"/>
      <c r="F90" s="71"/>
      <c r="G90" s="238"/>
      <c r="H90" s="71"/>
      <c r="I90" s="71"/>
      <c r="J90" s="238"/>
      <c r="K90" s="238"/>
      <c r="L90" s="239"/>
      <c r="M90" s="239"/>
      <c r="N90" s="100"/>
      <c r="O90" s="100"/>
      <c r="P90" s="101"/>
    </row>
    <row r="91" spans="1:16">
      <c r="A91" s="69"/>
      <c r="B91" s="69"/>
      <c r="C91" s="98" t="s">
        <v>133</v>
      </c>
      <c r="D91" s="98"/>
      <c r="E91" s="98"/>
      <c r="F91" s="71">
        <v>7</v>
      </c>
      <c r="G91" s="238">
        <v>9</v>
      </c>
      <c r="H91" s="71">
        <v>4</v>
      </c>
      <c r="I91" s="71"/>
      <c r="J91" s="238">
        <v>1</v>
      </c>
      <c r="K91" s="238">
        <v>4</v>
      </c>
      <c r="L91" s="239">
        <v>4</v>
      </c>
      <c r="M91" s="239">
        <v>1</v>
      </c>
      <c r="N91" s="100"/>
      <c r="O91" s="100"/>
      <c r="P91" s="101"/>
    </row>
    <row r="92" spans="1:16">
      <c r="A92" s="69"/>
      <c r="B92" s="69"/>
      <c r="C92" s="98" t="s">
        <v>134</v>
      </c>
      <c r="D92" s="98"/>
      <c r="E92" s="98"/>
      <c r="F92" s="71"/>
      <c r="G92" s="238"/>
      <c r="H92" s="71"/>
      <c r="I92" s="71"/>
      <c r="J92" s="238"/>
      <c r="K92" s="238"/>
      <c r="L92" s="239"/>
      <c r="M92" s="239"/>
      <c r="N92" s="100"/>
      <c r="O92" s="100"/>
      <c r="P92" s="101"/>
    </row>
    <row r="93" spans="1:16">
      <c r="A93" s="69"/>
      <c r="B93" s="69"/>
      <c r="C93" s="98" t="s">
        <v>135</v>
      </c>
      <c r="D93" s="98"/>
      <c r="E93" s="98"/>
      <c r="F93" s="71">
        <v>1</v>
      </c>
      <c r="G93" s="238"/>
      <c r="H93" s="71">
        <v>1</v>
      </c>
      <c r="I93" s="71"/>
      <c r="J93" s="238">
        <v>1</v>
      </c>
      <c r="K93" s="238"/>
      <c r="L93" s="239"/>
      <c r="M93" s="239"/>
      <c r="N93" s="100"/>
      <c r="O93" s="100"/>
      <c r="P93" s="101"/>
    </row>
    <row r="94" spans="1:16">
      <c r="A94" s="69"/>
      <c r="B94" s="69"/>
      <c r="C94" s="98" t="s">
        <v>136</v>
      </c>
      <c r="D94" s="98"/>
      <c r="E94" s="98"/>
      <c r="F94" s="71">
        <v>1</v>
      </c>
      <c r="G94" s="238"/>
      <c r="H94" s="71"/>
      <c r="I94" s="71"/>
      <c r="J94" s="238"/>
      <c r="K94" s="238"/>
      <c r="L94" s="239"/>
      <c r="M94" s="239"/>
      <c r="N94" s="100"/>
      <c r="O94" s="100"/>
      <c r="P94" s="101"/>
    </row>
    <row r="95" spans="1:16">
      <c r="A95" s="69"/>
      <c r="B95" s="69"/>
      <c r="C95" s="111" t="s">
        <v>234</v>
      </c>
      <c r="D95" s="112"/>
      <c r="E95" s="113"/>
      <c r="F95" s="71"/>
      <c r="G95" s="238">
        <v>1</v>
      </c>
      <c r="H95" s="71"/>
      <c r="I95" s="71"/>
      <c r="J95" s="238"/>
      <c r="K95" s="238"/>
      <c r="L95" s="239"/>
      <c r="M95" s="239"/>
      <c r="N95" s="100"/>
      <c r="O95" s="100"/>
      <c r="P95" s="101"/>
    </row>
    <row r="96" spans="1:16">
      <c r="A96" s="69"/>
      <c r="B96" s="69"/>
      <c r="C96" s="98" t="s">
        <v>137</v>
      </c>
      <c r="D96" s="98"/>
      <c r="E96" s="98"/>
      <c r="F96" s="71"/>
      <c r="G96" s="238"/>
      <c r="H96" s="71"/>
      <c r="I96" s="71"/>
      <c r="J96" s="238"/>
      <c r="K96" s="238"/>
      <c r="L96" s="239"/>
      <c r="M96" s="239"/>
      <c r="N96" s="100"/>
      <c r="O96" s="100"/>
      <c r="P96" s="101"/>
    </row>
    <row r="97" spans="1:16">
      <c r="A97" s="69"/>
      <c r="B97" s="69"/>
      <c r="C97" s="98" t="s">
        <v>138</v>
      </c>
      <c r="D97" s="98"/>
      <c r="E97" s="98"/>
      <c r="F97" s="71"/>
      <c r="G97" s="238"/>
      <c r="H97" s="71"/>
      <c r="I97" s="71"/>
      <c r="J97" s="238"/>
      <c r="K97" s="238"/>
      <c r="L97" s="239"/>
      <c r="M97" s="239"/>
      <c r="N97" s="100"/>
      <c r="O97" s="100"/>
      <c r="P97" s="101"/>
    </row>
    <row r="98" spans="1:16">
      <c r="A98" s="69"/>
      <c r="B98" s="69"/>
      <c r="C98" s="98" t="s">
        <v>139</v>
      </c>
      <c r="D98" s="98"/>
      <c r="E98" s="98"/>
      <c r="F98" s="71">
        <v>2</v>
      </c>
      <c r="G98" s="238"/>
      <c r="H98" s="71"/>
      <c r="I98" s="71"/>
      <c r="J98" s="238"/>
      <c r="K98" s="238"/>
      <c r="L98" s="239"/>
      <c r="M98" s="239"/>
      <c r="N98" s="100"/>
      <c r="O98" s="100"/>
      <c r="P98" s="101"/>
    </row>
    <row r="99" spans="1:16">
      <c r="A99" s="69"/>
      <c r="B99" s="69"/>
      <c r="C99" s="98" t="s">
        <v>140</v>
      </c>
      <c r="D99" s="98"/>
      <c r="E99" s="98"/>
      <c r="F99" s="71"/>
      <c r="G99" s="238"/>
      <c r="H99" s="71"/>
      <c r="I99" s="71"/>
      <c r="J99" s="238"/>
      <c r="K99" s="238">
        <v>4</v>
      </c>
      <c r="L99" s="239"/>
      <c r="M99" s="239"/>
      <c r="N99" s="100"/>
      <c r="O99" s="100"/>
      <c r="P99" s="101"/>
    </row>
    <row r="100" spans="1:16">
      <c r="A100" s="69"/>
      <c r="B100" s="69"/>
      <c r="C100" s="98" t="s">
        <v>141</v>
      </c>
      <c r="D100" s="98"/>
      <c r="E100" s="98"/>
      <c r="F100" s="71"/>
      <c r="G100" s="238">
        <v>1</v>
      </c>
      <c r="H100" s="71">
        <v>2</v>
      </c>
      <c r="I100" s="71"/>
      <c r="J100" s="238"/>
      <c r="K100" s="238">
        <v>2</v>
      </c>
      <c r="L100" s="239"/>
      <c r="M100" s="239"/>
      <c r="N100" s="100"/>
      <c r="O100" s="100"/>
      <c r="P100" s="101"/>
    </row>
    <row r="101" spans="1:16">
      <c r="A101" s="69"/>
      <c r="B101" s="69"/>
      <c r="C101" s="98" t="s">
        <v>142</v>
      </c>
      <c r="D101" s="98"/>
      <c r="E101" s="98"/>
      <c r="F101" s="71"/>
      <c r="G101" s="238"/>
      <c r="H101" s="71"/>
      <c r="I101" s="71">
        <v>2</v>
      </c>
      <c r="J101" s="238"/>
      <c r="K101" s="238">
        <v>1</v>
      </c>
      <c r="L101" s="239"/>
      <c r="M101" s="239"/>
      <c r="N101" s="100"/>
      <c r="O101" s="100"/>
      <c r="P101" s="101"/>
    </row>
    <row r="102" spans="1:16">
      <c r="A102" s="69"/>
      <c r="B102" s="69"/>
      <c r="C102" s="98" t="s">
        <v>143</v>
      </c>
      <c r="D102" s="98"/>
      <c r="E102" s="98"/>
      <c r="F102" s="71"/>
      <c r="G102" s="238"/>
      <c r="H102" s="71">
        <v>1</v>
      </c>
      <c r="I102" s="71">
        <v>1</v>
      </c>
      <c r="J102" s="238"/>
      <c r="K102" s="238">
        <v>1</v>
      </c>
      <c r="L102" s="239"/>
      <c r="M102" s="239"/>
      <c r="N102" s="100"/>
      <c r="O102" s="100"/>
      <c r="P102" s="101"/>
    </row>
    <row r="103" spans="1:16">
      <c r="A103" s="69"/>
      <c r="B103" s="69"/>
      <c r="C103" s="98" t="s">
        <v>144</v>
      </c>
      <c r="D103" s="98"/>
      <c r="E103" s="98"/>
      <c r="F103" s="71"/>
      <c r="G103" s="238">
        <v>5</v>
      </c>
      <c r="H103" s="71">
        <v>2</v>
      </c>
      <c r="I103" s="71"/>
      <c r="J103" s="238">
        <v>3</v>
      </c>
      <c r="K103" s="238">
        <v>1</v>
      </c>
      <c r="L103" s="239"/>
      <c r="M103" s="239"/>
      <c r="N103" s="100"/>
      <c r="O103" s="100"/>
      <c r="P103" s="101"/>
    </row>
    <row r="104" spans="1:16">
      <c r="A104" s="69">
        <v>5</v>
      </c>
      <c r="B104" s="70" t="s">
        <v>145</v>
      </c>
      <c r="C104" s="98" t="s">
        <v>145</v>
      </c>
      <c r="D104" s="98"/>
      <c r="E104" s="98"/>
      <c r="F104" s="240">
        <v>1</v>
      </c>
      <c r="G104" s="71"/>
      <c r="H104" s="71"/>
      <c r="I104" s="71"/>
      <c r="J104" s="72"/>
      <c r="K104" s="72">
        <v>2</v>
      </c>
      <c r="L104" s="73">
        <v>3</v>
      </c>
      <c r="M104" s="73"/>
      <c r="N104" s="100"/>
      <c r="O104" s="100"/>
      <c r="P104" s="101"/>
    </row>
    <row r="105" spans="1:16">
      <c r="A105" s="69"/>
      <c r="B105" s="69"/>
      <c r="C105" s="98" t="s">
        <v>146</v>
      </c>
      <c r="D105" s="98"/>
      <c r="E105" s="98"/>
      <c r="F105" s="240"/>
      <c r="G105" s="71"/>
      <c r="H105" s="71"/>
      <c r="I105" s="71"/>
      <c r="J105" s="72"/>
      <c r="K105" s="72"/>
      <c r="L105" s="73"/>
      <c r="M105" s="73"/>
      <c r="N105" s="100"/>
      <c r="O105" s="100"/>
      <c r="P105" s="101"/>
    </row>
    <row r="106" spans="1:16">
      <c r="A106" s="69"/>
      <c r="B106" s="69"/>
      <c r="C106" s="98" t="s">
        <v>147</v>
      </c>
      <c r="D106" s="98"/>
      <c r="E106" s="98"/>
      <c r="F106" s="240"/>
      <c r="G106" s="71"/>
      <c r="H106" s="71"/>
      <c r="I106" s="71"/>
      <c r="J106" s="72"/>
      <c r="K106" s="72"/>
      <c r="L106" s="73"/>
      <c r="M106" s="73"/>
      <c r="N106" s="100"/>
      <c r="O106" s="100"/>
      <c r="P106" s="101"/>
    </row>
    <row r="107" spans="1:16">
      <c r="A107" s="84"/>
      <c r="B107" s="84"/>
      <c r="C107" s="98" t="s">
        <v>312</v>
      </c>
      <c r="D107" s="98"/>
      <c r="E107" s="98"/>
      <c r="F107" s="240"/>
      <c r="G107" s="71"/>
      <c r="H107" s="71"/>
      <c r="I107" s="71"/>
      <c r="J107" s="72"/>
      <c r="K107" s="72"/>
      <c r="L107" s="73"/>
      <c r="M107" s="73"/>
      <c r="N107" s="100"/>
      <c r="O107" s="100"/>
      <c r="P107" s="101"/>
    </row>
    <row r="108" spans="1:16">
      <c r="A108" s="69"/>
      <c r="B108" s="69"/>
      <c r="C108" s="98" t="s">
        <v>148</v>
      </c>
      <c r="D108" s="98"/>
      <c r="E108" s="98"/>
      <c r="F108" s="240"/>
      <c r="G108" s="71"/>
      <c r="H108" s="71"/>
      <c r="I108" s="71"/>
      <c r="J108" s="72"/>
      <c r="K108" s="72"/>
      <c r="L108" s="73"/>
      <c r="M108" s="73"/>
      <c r="N108" s="100"/>
      <c r="O108" s="100"/>
      <c r="P108" s="101"/>
    </row>
    <row r="109" spans="1:16">
      <c r="A109" s="69"/>
      <c r="B109" s="69"/>
      <c r="C109" s="98" t="s">
        <v>149</v>
      </c>
      <c r="D109" s="98"/>
      <c r="E109" s="98"/>
      <c r="F109" s="240"/>
      <c r="G109" s="71"/>
      <c r="H109" s="71"/>
      <c r="I109" s="71"/>
      <c r="J109" s="72"/>
      <c r="K109" s="72"/>
      <c r="L109" s="73"/>
      <c r="M109" s="73"/>
      <c r="N109" s="100"/>
      <c r="O109" s="100"/>
      <c r="P109" s="101"/>
    </row>
    <row r="110" spans="1:16">
      <c r="A110" s="69"/>
      <c r="B110" s="69"/>
      <c r="C110" s="98" t="s">
        <v>150</v>
      </c>
      <c r="D110" s="98"/>
      <c r="E110" s="98"/>
      <c r="F110" s="240"/>
      <c r="G110" s="71"/>
      <c r="H110" s="71"/>
      <c r="I110" s="71"/>
      <c r="J110" s="72"/>
      <c r="K110" s="72"/>
      <c r="L110" s="73"/>
      <c r="M110" s="73"/>
      <c r="N110" s="100"/>
      <c r="O110" s="100"/>
      <c r="P110" s="101"/>
    </row>
    <row r="111" spans="1:16">
      <c r="A111" s="70">
        <v>6</v>
      </c>
      <c r="B111" s="70" t="s">
        <v>151</v>
      </c>
      <c r="C111" s="98" t="s">
        <v>151</v>
      </c>
      <c r="D111" s="98"/>
      <c r="E111" s="98"/>
      <c r="F111" s="242"/>
      <c r="G111" s="71">
        <v>3</v>
      </c>
      <c r="H111" s="71"/>
      <c r="I111" s="71">
        <v>1</v>
      </c>
      <c r="J111" s="243"/>
      <c r="K111" s="72"/>
      <c r="L111" s="73">
        <v>1</v>
      </c>
      <c r="M111" s="73"/>
      <c r="N111" s="100"/>
      <c r="O111" s="100"/>
      <c r="P111" s="101"/>
    </row>
    <row r="112" spans="1:16">
      <c r="A112" s="69"/>
      <c r="B112" s="69"/>
      <c r="C112" s="98" t="s">
        <v>152</v>
      </c>
      <c r="D112" s="98"/>
      <c r="E112" s="98"/>
      <c r="F112" s="242"/>
      <c r="G112" s="71"/>
      <c r="H112" s="71"/>
      <c r="I112" s="71"/>
      <c r="J112" s="243"/>
      <c r="K112" s="72">
        <v>1</v>
      </c>
      <c r="L112" s="73"/>
      <c r="M112" s="73"/>
      <c r="N112" s="100"/>
      <c r="O112" s="100"/>
      <c r="P112" s="101"/>
    </row>
    <row r="113" spans="1:16">
      <c r="A113" s="69"/>
      <c r="B113" s="69"/>
      <c r="C113" s="98" t="s">
        <v>153</v>
      </c>
      <c r="D113" s="98"/>
      <c r="E113" s="98"/>
      <c r="F113" s="242"/>
      <c r="G113" s="71"/>
      <c r="H113" s="71"/>
      <c r="I113" s="71"/>
      <c r="J113" s="243"/>
      <c r="K113" s="72"/>
      <c r="L113" s="73"/>
      <c r="M113" s="73"/>
      <c r="N113" s="100"/>
      <c r="O113" s="100"/>
      <c r="P113" s="101"/>
    </row>
    <row r="114" spans="1:16">
      <c r="A114" s="69"/>
      <c r="B114" s="69"/>
      <c r="C114" s="98" t="s">
        <v>154</v>
      </c>
      <c r="D114" s="98"/>
      <c r="E114" s="98"/>
      <c r="F114" s="242"/>
      <c r="G114" s="71"/>
      <c r="H114" s="71"/>
      <c r="I114" s="71"/>
      <c r="J114" s="243"/>
      <c r="K114" s="72"/>
      <c r="L114" s="73"/>
      <c r="M114" s="73"/>
      <c r="N114" s="100"/>
      <c r="O114" s="100"/>
      <c r="P114" s="101"/>
    </row>
    <row r="115" spans="1:16">
      <c r="A115" s="69"/>
      <c r="B115" s="69"/>
      <c r="C115" s="98" t="s">
        <v>265</v>
      </c>
      <c r="D115" s="98"/>
      <c r="E115" s="98"/>
      <c r="F115" s="242"/>
      <c r="G115" s="71">
        <v>1</v>
      </c>
      <c r="H115" s="71">
        <v>2</v>
      </c>
      <c r="I115" s="71"/>
      <c r="J115" s="243"/>
      <c r="K115" s="72"/>
      <c r="L115" s="73"/>
      <c r="M115" s="73"/>
      <c r="N115" s="100"/>
      <c r="O115" s="100"/>
      <c r="P115" s="101"/>
    </row>
    <row r="116" spans="1:16">
      <c r="A116" s="69"/>
      <c r="B116" s="69"/>
      <c r="C116" s="98" t="s">
        <v>269</v>
      </c>
      <c r="D116" s="98"/>
      <c r="E116" s="98"/>
      <c r="F116" s="242"/>
      <c r="G116" s="71"/>
      <c r="H116" s="74"/>
      <c r="I116" s="71"/>
      <c r="J116" s="243"/>
      <c r="K116" s="72">
        <v>1</v>
      </c>
      <c r="L116" s="73"/>
      <c r="M116" s="73"/>
      <c r="N116" s="100"/>
      <c r="O116" s="100"/>
      <c r="P116" s="101"/>
    </row>
    <row r="117" spans="1:16">
      <c r="A117" s="69"/>
      <c r="B117" s="69"/>
      <c r="C117" s="98" t="s">
        <v>267</v>
      </c>
      <c r="D117" s="98"/>
      <c r="E117" s="98"/>
      <c r="F117" s="242"/>
      <c r="G117" s="71"/>
      <c r="H117" s="71"/>
      <c r="I117" s="71"/>
      <c r="J117" s="243"/>
      <c r="K117" s="72"/>
      <c r="L117" s="73"/>
      <c r="M117" s="73"/>
      <c r="N117" s="100"/>
      <c r="O117" s="100"/>
      <c r="P117" s="101"/>
    </row>
    <row r="118" spans="1:16">
      <c r="A118" s="69"/>
      <c r="B118" s="69"/>
      <c r="C118" s="98" t="s">
        <v>268</v>
      </c>
      <c r="D118" s="98"/>
      <c r="E118" s="98"/>
      <c r="F118" s="242"/>
      <c r="G118" s="71"/>
      <c r="H118" s="71"/>
      <c r="I118" s="71"/>
      <c r="J118" s="243"/>
      <c r="K118" s="72"/>
      <c r="L118" s="73"/>
      <c r="M118" s="73"/>
      <c r="N118" s="100"/>
      <c r="O118" s="100"/>
      <c r="P118" s="101"/>
    </row>
    <row r="119" spans="1:16">
      <c r="A119" s="69"/>
      <c r="B119" s="69"/>
      <c r="C119" s="98" t="s">
        <v>155</v>
      </c>
      <c r="D119" s="98"/>
      <c r="E119" s="98"/>
      <c r="F119" s="242"/>
      <c r="G119" s="71"/>
      <c r="H119" s="71">
        <v>1</v>
      </c>
      <c r="I119" s="71"/>
      <c r="J119" s="243"/>
      <c r="K119" s="72"/>
      <c r="L119" s="73"/>
      <c r="M119" s="73"/>
      <c r="N119" s="100"/>
      <c r="O119" s="100"/>
      <c r="P119" s="101"/>
    </row>
    <row r="120" spans="1:16">
      <c r="A120" s="70">
        <v>7</v>
      </c>
      <c r="B120" s="70" t="s">
        <v>156</v>
      </c>
      <c r="C120" s="98" t="s">
        <v>156</v>
      </c>
      <c r="D120" s="98"/>
      <c r="E120" s="98"/>
      <c r="F120" s="71"/>
      <c r="G120" s="71"/>
      <c r="H120" s="71">
        <v>1</v>
      </c>
      <c r="I120" s="71"/>
      <c r="J120" s="243"/>
      <c r="K120" s="72"/>
      <c r="L120" s="73"/>
      <c r="M120" s="73"/>
      <c r="N120" s="100"/>
      <c r="O120" s="100"/>
      <c r="P120" s="101"/>
    </row>
    <row r="121" spans="1:16">
      <c r="A121" s="69"/>
      <c r="B121" s="69"/>
      <c r="C121" s="98" t="s">
        <v>157</v>
      </c>
      <c r="D121" s="98"/>
      <c r="E121" s="98"/>
      <c r="F121" s="71"/>
      <c r="G121" s="71"/>
      <c r="H121" s="71"/>
      <c r="I121" s="71"/>
      <c r="J121" s="72"/>
      <c r="K121" s="72"/>
      <c r="L121" s="73"/>
      <c r="M121" s="73"/>
      <c r="N121" s="100"/>
      <c r="O121" s="100"/>
      <c r="P121" s="101"/>
    </row>
    <row r="122" spans="1:16">
      <c r="A122" s="69"/>
      <c r="B122" s="69"/>
      <c r="C122" s="98" t="s">
        <v>158</v>
      </c>
      <c r="D122" s="98"/>
      <c r="E122" s="98"/>
      <c r="F122" s="71"/>
      <c r="G122" s="71"/>
      <c r="H122" s="71"/>
      <c r="I122" s="71"/>
      <c r="J122" s="72"/>
      <c r="K122" s="72"/>
      <c r="L122" s="73"/>
      <c r="M122" s="73"/>
      <c r="N122" s="100"/>
      <c r="O122" s="100"/>
      <c r="P122" s="101"/>
    </row>
    <row r="123" spans="1:16">
      <c r="A123" s="69"/>
      <c r="B123" s="69"/>
      <c r="C123" s="98" t="s">
        <v>159</v>
      </c>
      <c r="D123" s="98"/>
      <c r="E123" s="98"/>
      <c r="F123" s="71"/>
      <c r="G123" s="71"/>
      <c r="H123" s="71"/>
      <c r="I123" s="71"/>
      <c r="J123" s="72"/>
      <c r="K123" s="72"/>
      <c r="L123" s="73"/>
      <c r="M123" s="73"/>
      <c r="N123" s="100"/>
      <c r="O123" s="100"/>
      <c r="P123" s="101"/>
    </row>
    <row r="124" spans="1:16">
      <c r="A124" s="69"/>
      <c r="B124" s="69"/>
      <c r="C124" s="111" t="s">
        <v>242</v>
      </c>
      <c r="D124" s="112"/>
      <c r="E124" s="113"/>
      <c r="F124" s="71"/>
      <c r="G124" s="71"/>
      <c r="H124" s="71"/>
      <c r="I124" s="71"/>
      <c r="J124" s="72"/>
      <c r="K124" s="72"/>
      <c r="L124" s="73"/>
      <c r="M124" s="73"/>
      <c r="N124" s="96"/>
      <c r="O124" s="114"/>
      <c r="P124" s="115"/>
    </row>
    <row r="125" spans="1:16">
      <c r="A125" s="69"/>
      <c r="B125" s="69"/>
      <c r="C125" s="98" t="s">
        <v>160</v>
      </c>
      <c r="D125" s="98"/>
      <c r="E125" s="98"/>
      <c r="F125" s="71"/>
      <c r="G125" s="71"/>
      <c r="H125" s="71"/>
      <c r="I125" s="71"/>
      <c r="J125" s="72"/>
      <c r="K125" s="72"/>
      <c r="L125" s="73"/>
      <c r="M125" s="73"/>
      <c r="N125" s="100"/>
      <c r="O125" s="100"/>
      <c r="P125" s="101"/>
    </row>
    <row r="126" spans="1:16">
      <c r="A126" s="70">
        <v>8</v>
      </c>
      <c r="B126" s="70" t="s">
        <v>161</v>
      </c>
      <c r="C126" s="98" t="s">
        <v>162</v>
      </c>
      <c r="D126" s="98"/>
      <c r="E126" s="98"/>
      <c r="F126" s="244"/>
      <c r="G126" s="71"/>
      <c r="H126" s="71"/>
      <c r="I126" s="244"/>
      <c r="J126" s="72">
        <v>1</v>
      </c>
      <c r="K126" s="72">
        <v>1</v>
      </c>
      <c r="L126" s="73"/>
      <c r="M126" s="73"/>
      <c r="N126" s="100"/>
      <c r="O126" s="100"/>
      <c r="P126" s="101"/>
    </row>
    <row r="127" spans="1:16">
      <c r="A127" s="69"/>
      <c r="B127" s="69"/>
      <c r="C127" s="98" t="s">
        <v>163</v>
      </c>
      <c r="D127" s="98"/>
      <c r="E127" s="98"/>
      <c r="F127" s="244"/>
      <c r="G127" s="71"/>
      <c r="H127" s="71"/>
      <c r="I127" s="244"/>
      <c r="J127" s="72"/>
      <c r="K127" s="72"/>
      <c r="L127" s="73">
        <v>1</v>
      </c>
      <c r="M127" s="73"/>
      <c r="N127" s="100"/>
      <c r="O127" s="100"/>
      <c r="P127" s="101"/>
    </row>
    <row r="128" spans="1:16">
      <c r="A128" s="69"/>
      <c r="B128" s="69"/>
      <c r="C128" s="111" t="s">
        <v>236</v>
      </c>
      <c r="D128" s="112"/>
      <c r="E128" s="113"/>
      <c r="F128" s="244"/>
      <c r="G128" s="71"/>
      <c r="H128" s="71"/>
      <c r="I128" s="244"/>
      <c r="J128" s="72"/>
      <c r="K128" s="72"/>
      <c r="L128" s="73"/>
      <c r="M128" s="73"/>
      <c r="N128" s="96"/>
      <c r="O128" s="114"/>
      <c r="P128" s="115"/>
    </row>
    <row r="129" spans="1:16">
      <c r="A129" s="69"/>
      <c r="B129" s="69"/>
      <c r="C129" s="111" t="s">
        <v>271</v>
      </c>
      <c r="D129" s="112"/>
      <c r="E129" s="113"/>
      <c r="F129" s="244"/>
      <c r="G129" s="71"/>
      <c r="H129" s="71"/>
      <c r="I129" s="244"/>
      <c r="J129" s="72"/>
      <c r="K129" s="72"/>
      <c r="L129" s="73"/>
      <c r="M129" s="73"/>
      <c r="N129" s="96"/>
      <c r="O129" s="114"/>
      <c r="P129" s="115"/>
    </row>
    <row r="130" spans="1:16">
      <c r="A130" s="69"/>
      <c r="B130" s="69"/>
      <c r="C130" s="98" t="s">
        <v>164</v>
      </c>
      <c r="D130" s="98"/>
      <c r="E130" s="98"/>
      <c r="F130" s="244"/>
      <c r="G130" s="71"/>
      <c r="H130" s="71"/>
      <c r="I130" s="244"/>
      <c r="J130" s="72"/>
      <c r="K130" s="72"/>
      <c r="L130" s="73">
        <v>1</v>
      </c>
      <c r="M130" s="73"/>
      <c r="N130" s="100"/>
      <c r="O130" s="100"/>
      <c r="P130" s="101"/>
    </row>
    <row r="131" spans="1:16">
      <c r="A131" s="69"/>
      <c r="B131" s="69"/>
      <c r="C131" s="111" t="s">
        <v>244</v>
      </c>
      <c r="D131" s="112"/>
      <c r="E131" s="113"/>
      <c r="F131" s="244"/>
      <c r="G131" s="71"/>
      <c r="H131" s="71"/>
      <c r="I131" s="244"/>
      <c r="J131" s="72"/>
      <c r="K131" s="72"/>
      <c r="L131" s="73"/>
      <c r="M131" s="73"/>
      <c r="N131" s="96"/>
      <c r="O131" s="114"/>
      <c r="P131" s="115"/>
    </row>
    <row r="132" spans="1:16">
      <c r="A132" s="69"/>
      <c r="B132" s="69"/>
      <c r="C132" s="111" t="s">
        <v>307</v>
      </c>
      <c r="D132" s="112"/>
      <c r="E132" s="113"/>
      <c r="F132" s="244"/>
      <c r="G132" s="71"/>
      <c r="H132" s="71"/>
      <c r="I132" s="244"/>
      <c r="J132" s="72">
        <v>1</v>
      </c>
      <c r="K132" s="72"/>
      <c r="L132" s="73"/>
      <c r="M132" s="73"/>
      <c r="N132" s="96"/>
      <c r="O132" s="114"/>
      <c r="P132" s="115"/>
    </row>
    <row r="133" spans="1:16">
      <c r="A133" s="69"/>
      <c r="B133" s="69"/>
      <c r="C133" s="111" t="s">
        <v>259</v>
      </c>
      <c r="D133" s="112"/>
      <c r="E133" s="113"/>
      <c r="F133" s="244"/>
      <c r="G133" s="71"/>
      <c r="H133" s="71"/>
      <c r="I133" s="244">
        <v>3</v>
      </c>
      <c r="J133" s="72"/>
      <c r="K133" s="72"/>
      <c r="L133" s="73"/>
      <c r="M133" s="73"/>
      <c r="N133" s="62"/>
      <c r="O133" s="63"/>
      <c r="P133" s="64"/>
    </row>
    <row r="134" spans="1:16">
      <c r="A134" s="69"/>
      <c r="B134" s="69"/>
      <c r="C134" s="98" t="s">
        <v>165</v>
      </c>
      <c r="D134" s="98"/>
      <c r="E134" s="98"/>
      <c r="F134" s="244"/>
      <c r="G134" s="71"/>
      <c r="H134" s="71"/>
      <c r="I134" s="244"/>
      <c r="J134" s="72"/>
      <c r="K134" s="72"/>
      <c r="L134" s="73"/>
      <c r="M134" s="73"/>
      <c r="N134" s="100"/>
      <c r="O134" s="100"/>
      <c r="P134" s="101"/>
    </row>
    <row r="135" spans="1:16">
      <c r="A135" s="69"/>
      <c r="B135" s="69"/>
      <c r="C135" s="98" t="s">
        <v>166</v>
      </c>
      <c r="D135" s="98"/>
      <c r="E135" s="98"/>
      <c r="F135" s="244"/>
      <c r="G135" s="71"/>
      <c r="H135" s="71"/>
      <c r="I135" s="244"/>
      <c r="J135" s="72">
        <v>1</v>
      </c>
      <c r="K135" s="72"/>
      <c r="L135" s="73"/>
      <c r="M135" s="73"/>
      <c r="N135" s="100"/>
      <c r="O135" s="100"/>
      <c r="P135" s="101"/>
    </row>
    <row r="136" spans="1:16">
      <c r="A136" s="70">
        <v>9</v>
      </c>
      <c r="B136" s="70" t="s">
        <v>167</v>
      </c>
      <c r="C136" s="98" t="s">
        <v>167</v>
      </c>
      <c r="D136" s="98"/>
      <c r="E136" s="98"/>
      <c r="F136" s="71"/>
      <c r="G136" s="71"/>
      <c r="H136" s="71"/>
      <c r="I136" s="71"/>
      <c r="J136" s="72"/>
      <c r="K136" s="72"/>
      <c r="L136" s="73"/>
      <c r="M136" s="73"/>
      <c r="N136" s="100"/>
      <c r="O136" s="100"/>
      <c r="P136" s="101"/>
    </row>
    <row r="137" spans="1:16">
      <c r="A137" s="69"/>
      <c r="B137" s="69"/>
      <c r="C137" s="98" t="s">
        <v>168</v>
      </c>
      <c r="D137" s="98"/>
      <c r="E137" s="98"/>
      <c r="F137" s="71"/>
      <c r="G137" s="71"/>
      <c r="H137" s="71"/>
      <c r="I137" s="71"/>
      <c r="J137" s="72"/>
      <c r="K137" s="72"/>
      <c r="L137" s="73"/>
      <c r="M137" s="73"/>
      <c r="N137" s="100"/>
      <c r="O137" s="100"/>
      <c r="P137" s="101"/>
    </row>
    <row r="138" spans="1:16">
      <c r="A138" s="69"/>
      <c r="B138" s="69"/>
      <c r="C138" s="98" t="s">
        <v>169</v>
      </c>
      <c r="D138" s="98"/>
      <c r="E138" s="98"/>
      <c r="F138" s="71"/>
      <c r="G138" s="71"/>
      <c r="H138" s="71"/>
      <c r="I138" s="71"/>
      <c r="J138" s="72"/>
      <c r="K138" s="72"/>
      <c r="L138" s="73"/>
      <c r="M138" s="73"/>
      <c r="N138" s="100"/>
      <c r="O138" s="100"/>
      <c r="P138" s="101"/>
    </row>
    <row r="139" spans="1:16">
      <c r="A139" s="69"/>
      <c r="B139" s="69"/>
      <c r="C139" s="98" t="s">
        <v>170</v>
      </c>
      <c r="D139" s="98"/>
      <c r="E139" s="98"/>
      <c r="F139" s="71"/>
      <c r="G139" s="71"/>
      <c r="H139" s="71"/>
      <c r="I139" s="71"/>
      <c r="J139" s="72"/>
      <c r="K139" s="72"/>
      <c r="L139" s="73"/>
      <c r="M139" s="73"/>
      <c r="N139" s="100"/>
      <c r="O139" s="100"/>
      <c r="P139" s="101"/>
    </row>
    <row r="140" spans="1:16">
      <c r="A140" s="69"/>
      <c r="B140" s="69"/>
      <c r="C140" s="98" t="s">
        <v>140</v>
      </c>
      <c r="D140" s="98"/>
      <c r="E140" s="98"/>
      <c r="F140" s="71"/>
      <c r="G140" s="71"/>
      <c r="H140" s="71"/>
      <c r="I140" s="71"/>
      <c r="J140" s="72"/>
      <c r="K140" s="72"/>
      <c r="L140" s="73"/>
      <c r="M140" s="73"/>
      <c r="N140" s="100"/>
      <c r="O140" s="100"/>
      <c r="P140" s="101"/>
    </row>
    <row r="141" spans="1:16">
      <c r="A141" s="69"/>
      <c r="B141" s="69"/>
      <c r="C141" s="98" t="s">
        <v>171</v>
      </c>
      <c r="D141" s="98"/>
      <c r="E141" s="98"/>
      <c r="F141" s="71"/>
      <c r="G141" s="71"/>
      <c r="H141" s="71"/>
      <c r="I141" s="71"/>
      <c r="J141" s="72"/>
      <c r="K141" s="72"/>
      <c r="L141" s="73"/>
      <c r="M141" s="73"/>
      <c r="N141" s="100"/>
      <c r="O141" s="100"/>
      <c r="P141" s="101"/>
    </row>
    <row r="142" spans="1:16">
      <c r="A142" s="70">
        <v>10</v>
      </c>
      <c r="B142" s="70" t="s">
        <v>173</v>
      </c>
      <c r="C142" s="211" t="s">
        <v>172</v>
      </c>
      <c r="D142" s="211"/>
      <c r="E142" s="211"/>
      <c r="F142" s="241"/>
      <c r="G142" s="241">
        <v>1</v>
      </c>
      <c r="H142" s="241"/>
      <c r="I142" s="241"/>
      <c r="J142" s="241"/>
      <c r="K142" s="241"/>
      <c r="L142" s="245"/>
      <c r="M142" s="245"/>
      <c r="N142" s="100"/>
      <c r="O142" s="100"/>
      <c r="P142" s="101"/>
    </row>
    <row r="143" spans="1:16">
      <c r="A143" s="69"/>
      <c r="B143" s="69"/>
      <c r="C143" s="98" t="s">
        <v>174</v>
      </c>
      <c r="D143" s="98"/>
      <c r="E143" s="98"/>
      <c r="F143" s="241"/>
      <c r="G143" s="241"/>
      <c r="H143" s="241"/>
      <c r="I143" s="241"/>
      <c r="J143" s="241"/>
      <c r="K143" s="241"/>
      <c r="L143" s="245"/>
      <c r="M143" s="245"/>
      <c r="N143" s="100"/>
      <c r="O143" s="100"/>
      <c r="P143" s="101"/>
    </row>
    <row r="144" spans="1:16">
      <c r="A144" s="69"/>
      <c r="B144" s="69"/>
      <c r="C144" s="98" t="s">
        <v>175</v>
      </c>
      <c r="D144" s="98"/>
      <c r="E144" s="98"/>
      <c r="F144" s="241"/>
      <c r="G144" s="241"/>
      <c r="H144" s="241"/>
      <c r="I144" s="241"/>
      <c r="J144" s="241"/>
      <c r="K144" s="241"/>
      <c r="L144" s="245"/>
      <c r="M144" s="245"/>
      <c r="N144" s="100"/>
      <c r="O144" s="100"/>
      <c r="P144" s="101"/>
    </row>
    <row r="145" spans="1:17">
      <c r="A145" s="69"/>
      <c r="B145" s="69"/>
      <c r="C145" s="111" t="s">
        <v>260</v>
      </c>
      <c r="D145" s="112"/>
      <c r="E145" s="113"/>
      <c r="F145" s="241">
        <v>1</v>
      </c>
      <c r="G145" s="241"/>
      <c r="H145" s="241"/>
      <c r="I145" s="241"/>
      <c r="J145" s="241"/>
      <c r="K145" s="241"/>
      <c r="L145" s="245"/>
      <c r="M145" s="245"/>
      <c r="N145" s="100"/>
      <c r="O145" s="100"/>
      <c r="P145" s="101"/>
    </row>
    <row r="146" spans="1:17">
      <c r="A146" s="69"/>
      <c r="B146" s="69"/>
      <c r="C146" s="98" t="s">
        <v>176</v>
      </c>
      <c r="D146" s="98"/>
      <c r="E146" s="98"/>
      <c r="F146" s="241"/>
      <c r="G146" s="241"/>
      <c r="H146" s="241"/>
      <c r="I146" s="241"/>
      <c r="J146" s="241">
        <v>2</v>
      </c>
      <c r="K146" s="241"/>
      <c r="L146" s="245"/>
      <c r="M146" s="245"/>
      <c r="N146" s="100"/>
      <c r="O146" s="100"/>
      <c r="P146" s="101"/>
    </row>
    <row r="147" spans="1:17">
      <c r="A147" s="69"/>
      <c r="B147" s="69"/>
      <c r="C147" s="98" t="s">
        <v>177</v>
      </c>
      <c r="D147" s="98"/>
      <c r="E147" s="98"/>
      <c r="F147" s="241"/>
      <c r="G147" s="241"/>
      <c r="H147" s="241">
        <v>1</v>
      </c>
      <c r="I147" s="241"/>
      <c r="J147" s="241"/>
      <c r="K147" s="241"/>
      <c r="L147" s="245"/>
      <c r="M147" s="245"/>
      <c r="N147" s="100"/>
      <c r="O147" s="100"/>
      <c r="P147" s="101"/>
    </row>
    <row r="148" spans="1:17">
      <c r="A148" s="70">
        <v>11</v>
      </c>
      <c r="B148" s="70" t="s">
        <v>178</v>
      </c>
      <c r="C148" s="98" t="s">
        <v>150</v>
      </c>
      <c r="D148" s="98"/>
      <c r="E148" s="98"/>
      <c r="F148" s="246"/>
      <c r="G148" s="71"/>
      <c r="H148" s="71"/>
      <c r="I148" s="71"/>
      <c r="J148" s="72"/>
      <c r="K148" s="72"/>
      <c r="L148" s="73">
        <v>1</v>
      </c>
      <c r="M148" s="73"/>
      <c r="N148" s="100"/>
      <c r="O148" s="100"/>
      <c r="P148" s="101"/>
    </row>
    <row r="149" spans="1:17">
      <c r="A149" s="69"/>
      <c r="B149" s="69"/>
      <c r="C149" s="98" t="s">
        <v>178</v>
      </c>
      <c r="D149" s="98"/>
      <c r="E149" s="98"/>
      <c r="F149" s="246"/>
      <c r="G149" s="71"/>
      <c r="H149" s="71">
        <v>2</v>
      </c>
      <c r="I149" s="71"/>
      <c r="J149" s="72"/>
      <c r="K149" s="72"/>
      <c r="L149" s="73"/>
      <c r="M149" s="73"/>
      <c r="N149" s="100"/>
      <c r="O149" s="100"/>
      <c r="P149" s="101"/>
    </row>
    <row r="150" spans="1:17">
      <c r="A150" s="69"/>
      <c r="B150" s="69"/>
      <c r="C150" s="98" t="s">
        <v>287</v>
      </c>
      <c r="D150" s="98"/>
      <c r="E150" s="98"/>
      <c r="F150" s="246"/>
      <c r="G150" s="71"/>
      <c r="H150" s="71"/>
      <c r="I150" s="71"/>
      <c r="J150" s="72"/>
      <c r="K150" s="72"/>
      <c r="L150" s="73">
        <v>1</v>
      </c>
      <c r="M150" s="73"/>
      <c r="N150" s="100"/>
      <c r="O150" s="100"/>
      <c r="P150" s="101"/>
    </row>
    <row r="151" spans="1:17">
      <c r="A151" s="69"/>
      <c r="B151" s="69"/>
      <c r="C151" s="98" t="s">
        <v>179</v>
      </c>
      <c r="D151" s="98"/>
      <c r="E151" s="98"/>
      <c r="F151" s="246"/>
      <c r="G151" s="71"/>
      <c r="H151" s="71"/>
      <c r="I151" s="71"/>
      <c r="J151" s="72"/>
      <c r="K151" s="72"/>
      <c r="L151" s="73"/>
      <c r="M151" s="73"/>
      <c r="N151" s="100"/>
      <c r="O151" s="100"/>
      <c r="P151" s="101"/>
    </row>
    <row r="152" spans="1:17">
      <c r="A152" s="69"/>
      <c r="B152" s="69"/>
      <c r="C152" s="111" t="s">
        <v>308</v>
      </c>
      <c r="D152" s="112"/>
      <c r="E152" s="113"/>
      <c r="F152" s="246"/>
      <c r="G152" s="71"/>
      <c r="H152" s="71"/>
      <c r="I152" s="71"/>
      <c r="J152" s="72"/>
      <c r="K152" s="72"/>
      <c r="L152" s="73"/>
      <c r="M152" s="73"/>
      <c r="N152" s="100"/>
      <c r="O152" s="100"/>
      <c r="P152" s="101"/>
      <c r="Q152" s="60"/>
    </row>
    <row r="153" spans="1:17">
      <c r="A153" s="69"/>
      <c r="B153" s="69"/>
      <c r="C153" s="98" t="s">
        <v>180</v>
      </c>
      <c r="D153" s="98"/>
      <c r="E153" s="98"/>
      <c r="F153" s="246"/>
      <c r="G153" s="71"/>
      <c r="H153" s="71"/>
      <c r="I153" s="71"/>
      <c r="J153" s="72"/>
      <c r="K153" s="72"/>
      <c r="L153" s="73">
        <v>1</v>
      </c>
      <c r="M153" s="73"/>
      <c r="N153" s="100"/>
      <c r="O153" s="100"/>
      <c r="P153" s="101"/>
    </row>
    <row r="154" spans="1:17">
      <c r="A154" s="69"/>
      <c r="B154" s="69"/>
      <c r="C154" s="111" t="s">
        <v>241</v>
      </c>
      <c r="D154" s="112"/>
      <c r="E154" s="113"/>
      <c r="F154" s="246"/>
      <c r="G154" s="71"/>
      <c r="H154" s="71"/>
      <c r="I154" s="71"/>
      <c r="J154" s="72"/>
      <c r="K154" s="72"/>
      <c r="L154" s="73"/>
      <c r="M154" s="73"/>
      <c r="N154" s="96"/>
      <c r="O154" s="114"/>
      <c r="P154" s="115"/>
    </row>
    <row r="155" spans="1:17">
      <c r="A155" s="69"/>
      <c r="B155" s="69"/>
      <c r="C155" s="98" t="s">
        <v>181</v>
      </c>
      <c r="D155" s="98"/>
      <c r="E155" s="98"/>
      <c r="F155" s="246"/>
      <c r="G155" s="71"/>
      <c r="H155" s="71"/>
      <c r="I155" s="71"/>
      <c r="J155" s="72"/>
      <c r="K155" s="72"/>
      <c r="L155" s="73"/>
      <c r="M155" s="73"/>
      <c r="N155" s="100"/>
      <c r="O155" s="100"/>
      <c r="P155" s="101"/>
    </row>
    <row r="156" spans="1:17">
      <c r="A156" s="69">
        <v>12</v>
      </c>
      <c r="B156" s="69" t="s">
        <v>233</v>
      </c>
      <c r="C156" s="98" t="s">
        <v>182</v>
      </c>
      <c r="D156" s="98"/>
      <c r="E156" s="98"/>
      <c r="F156" s="243"/>
      <c r="G156" s="71"/>
      <c r="H156" s="71"/>
      <c r="I156" s="71"/>
      <c r="J156" s="72"/>
      <c r="K156" s="72"/>
      <c r="L156" s="73"/>
      <c r="M156" s="73"/>
      <c r="N156" s="100"/>
      <c r="O156" s="100"/>
      <c r="P156" s="101"/>
    </row>
    <row r="157" spans="1:17">
      <c r="A157" s="69"/>
      <c r="B157" s="69"/>
      <c r="C157" s="111" t="s">
        <v>237</v>
      </c>
      <c r="D157" s="112"/>
      <c r="E157" s="113"/>
      <c r="F157" s="243"/>
      <c r="G157" s="71"/>
      <c r="H157" s="71"/>
      <c r="I157" s="71"/>
      <c r="J157" s="72">
        <v>1</v>
      </c>
      <c r="K157" s="72"/>
      <c r="L157" s="73"/>
      <c r="M157" s="73"/>
      <c r="N157" s="96"/>
      <c r="O157" s="114"/>
      <c r="P157" s="115"/>
    </row>
    <row r="158" spans="1:17">
      <c r="A158" s="69"/>
      <c r="B158" s="69"/>
      <c r="C158" s="111" t="s">
        <v>261</v>
      </c>
      <c r="D158" s="112"/>
      <c r="E158" s="113"/>
      <c r="F158" s="243"/>
      <c r="G158" s="71"/>
      <c r="H158" s="71"/>
      <c r="I158" s="71"/>
      <c r="J158" s="72"/>
      <c r="K158" s="72"/>
      <c r="L158" s="73"/>
      <c r="M158" s="73"/>
      <c r="N158" s="96"/>
      <c r="O158" s="114"/>
      <c r="P158" s="115"/>
    </row>
    <row r="159" spans="1:17">
      <c r="A159" s="69"/>
      <c r="B159" s="69"/>
      <c r="C159" s="98" t="s">
        <v>183</v>
      </c>
      <c r="D159" s="98"/>
      <c r="E159" s="98"/>
      <c r="F159" s="243"/>
      <c r="G159" s="71"/>
      <c r="H159" s="71"/>
      <c r="I159" s="71"/>
      <c r="J159" s="72"/>
      <c r="K159" s="72"/>
      <c r="L159" s="73"/>
      <c r="M159" s="73"/>
      <c r="N159" s="100"/>
      <c r="O159" s="100"/>
      <c r="P159" s="101"/>
    </row>
    <row r="160" spans="1:17">
      <c r="A160" s="69"/>
      <c r="B160" s="69"/>
      <c r="C160" s="98" t="s">
        <v>184</v>
      </c>
      <c r="D160" s="98"/>
      <c r="E160" s="98"/>
      <c r="F160" s="243"/>
      <c r="G160" s="71"/>
      <c r="H160" s="71"/>
      <c r="I160" s="71"/>
      <c r="J160" s="72"/>
      <c r="K160" s="72">
        <v>1</v>
      </c>
      <c r="L160" s="73"/>
      <c r="M160" s="73"/>
      <c r="N160" s="100"/>
      <c r="O160" s="100"/>
      <c r="P160" s="101"/>
    </row>
    <row r="161" spans="1:16">
      <c r="A161" s="70">
        <v>13</v>
      </c>
      <c r="B161" s="70" t="s">
        <v>185</v>
      </c>
      <c r="C161" s="98" t="s">
        <v>185</v>
      </c>
      <c r="D161" s="98"/>
      <c r="E161" s="98"/>
      <c r="F161" s="71"/>
      <c r="G161" s="71"/>
      <c r="H161" s="71"/>
      <c r="I161" s="71"/>
      <c r="J161" s="72"/>
      <c r="K161" s="72">
        <v>6</v>
      </c>
      <c r="L161" s="73"/>
      <c r="M161" s="73"/>
      <c r="N161" s="100"/>
      <c r="O161" s="100"/>
      <c r="P161" s="101"/>
    </row>
    <row r="162" spans="1:16">
      <c r="A162" s="69"/>
      <c r="B162" s="69"/>
      <c r="C162" s="98" t="s">
        <v>186</v>
      </c>
      <c r="D162" s="98"/>
      <c r="E162" s="98"/>
      <c r="F162" s="71"/>
      <c r="G162" s="71"/>
      <c r="H162" s="71"/>
      <c r="I162" s="71"/>
      <c r="J162" s="72"/>
      <c r="K162" s="72"/>
      <c r="L162" s="73"/>
      <c r="M162" s="73"/>
      <c r="N162" s="100"/>
      <c r="O162" s="100"/>
      <c r="P162" s="101"/>
    </row>
    <row r="163" spans="1:16">
      <c r="A163" s="69"/>
      <c r="B163" s="69"/>
      <c r="C163" s="98" t="s">
        <v>187</v>
      </c>
      <c r="D163" s="98"/>
      <c r="E163" s="98"/>
      <c r="F163" s="71"/>
      <c r="G163" s="71"/>
      <c r="H163" s="71"/>
      <c r="I163" s="71"/>
      <c r="J163" s="72"/>
      <c r="K163" s="72"/>
      <c r="L163" s="73"/>
      <c r="M163" s="73"/>
      <c r="N163" s="100"/>
      <c r="O163" s="100"/>
      <c r="P163" s="101"/>
    </row>
    <row r="164" spans="1:16">
      <c r="A164" s="70">
        <v>14</v>
      </c>
      <c r="B164" s="70" t="s">
        <v>189</v>
      </c>
      <c r="C164" s="98" t="s">
        <v>188</v>
      </c>
      <c r="D164" s="98"/>
      <c r="E164" s="98"/>
      <c r="F164" s="71"/>
      <c r="G164" s="71"/>
      <c r="H164" s="71"/>
      <c r="I164" s="71"/>
      <c r="J164" s="72"/>
      <c r="K164" s="72"/>
      <c r="L164" s="73"/>
      <c r="M164" s="73"/>
      <c r="N164" s="100"/>
      <c r="O164" s="100"/>
      <c r="P164" s="101"/>
    </row>
    <row r="165" spans="1:16">
      <c r="A165" s="69"/>
      <c r="B165" s="69"/>
      <c r="C165" s="98" t="s">
        <v>190</v>
      </c>
      <c r="D165" s="98"/>
      <c r="E165" s="98"/>
      <c r="F165" s="71"/>
      <c r="G165" s="71"/>
      <c r="H165" s="71"/>
      <c r="I165" s="71"/>
      <c r="J165" s="72"/>
      <c r="K165" s="72"/>
      <c r="L165" s="73"/>
      <c r="M165" s="73"/>
      <c r="N165" s="100"/>
      <c r="O165" s="100"/>
      <c r="P165" s="101"/>
    </row>
    <row r="166" spans="1:16">
      <c r="A166" s="69"/>
      <c r="B166" s="69"/>
      <c r="C166" s="98" t="s">
        <v>191</v>
      </c>
      <c r="D166" s="98"/>
      <c r="E166" s="98"/>
      <c r="F166" s="71"/>
      <c r="G166" s="71"/>
      <c r="H166" s="71"/>
      <c r="I166" s="71"/>
      <c r="J166" s="72"/>
      <c r="K166" s="72">
        <v>3</v>
      </c>
      <c r="L166" s="73"/>
      <c r="M166" s="73"/>
      <c r="N166" s="100"/>
      <c r="O166" s="100"/>
      <c r="P166" s="101"/>
    </row>
    <row r="167" spans="1:16">
      <c r="A167" s="69"/>
      <c r="B167" s="69"/>
      <c r="C167" s="98" t="s">
        <v>192</v>
      </c>
      <c r="D167" s="98"/>
      <c r="E167" s="98"/>
      <c r="F167" s="71"/>
      <c r="G167" s="71"/>
      <c r="H167" s="71"/>
      <c r="I167" s="71"/>
      <c r="J167" s="72"/>
      <c r="K167" s="72">
        <v>3</v>
      </c>
      <c r="L167" s="73"/>
      <c r="M167" s="73"/>
      <c r="N167" s="100"/>
      <c r="O167" s="100"/>
      <c r="P167" s="101"/>
    </row>
    <row r="168" spans="1:16">
      <c r="A168" s="69"/>
      <c r="B168" s="69"/>
      <c r="C168" s="98" t="s">
        <v>193</v>
      </c>
      <c r="D168" s="98"/>
      <c r="E168" s="98"/>
      <c r="F168" s="71"/>
      <c r="G168" s="71"/>
      <c r="H168" s="71"/>
      <c r="I168" s="71"/>
      <c r="J168" s="72"/>
      <c r="K168" s="72"/>
      <c r="L168" s="73"/>
      <c r="M168" s="73"/>
      <c r="N168" s="100"/>
      <c r="O168" s="100"/>
      <c r="P168" s="101"/>
    </row>
    <row r="169" spans="1:16">
      <c r="A169" s="70">
        <v>15</v>
      </c>
      <c r="B169" s="70" t="s">
        <v>194</v>
      </c>
      <c r="C169" s="98" t="s">
        <v>195</v>
      </c>
      <c r="D169" s="98"/>
      <c r="E169" s="98"/>
      <c r="F169" s="71"/>
      <c r="G169" s="71"/>
      <c r="H169" s="71"/>
      <c r="I169" s="71"/>
      <c r="J169" s="72"/>
      <c r="K169" s="72">
        <v>1</v>
      </c>
      <c r="L169" s="73"/>
      <c r="M169" s="73"/>
      <c r="N169" s="100"/>
      <c r="O169" s="100"/>
      <c r="P169" s="101"/>
    </row>
    <row r="170" spans="1:16">
      <c r="A170" s="69"/>
      <c r="B170" s="69"/>
      <c r="C170" s="98" t="s">
        <v>196</v>
      </c>
      <c r="D170" s="98"/>
      <c r="E170" s="98"/>
      <c r="F170" s="71"/>
      <c r="G170" s="71"/>
      <c r="H170" s="71"/>
      <c r="I170" s="71"/>
      <c r="J170" s="72"/>
      <c r="K170" s="72"/>
      <c r="L170" s="73"/>
      <c r="M170" s="73"/>
      <c r="N170" s="100"/>
      <c r="O170" s="100"/>
      <c r="P170" s="101"/>
    </row>
    <row r="171" spans="1:16">
      <c r="A171" s="69"/>
      <c r="B171" s="69"/>
      <c r="C171" s="111" t="s">
        <v>252</v>
      </c>
      <c r="D171" s="112"/>
      <c r="E171" s="113"/>
      <c r="F171" s="71"/>
      <c r="G171" s="71"/>
      <c r="H171" s="71"/>
      <c r="I171" s="71"/>
      <c r="J171" s="72"/>
      <c r="K171" s="72"/>
      <c r="L171" s="73"/>
      <c r="M171" s="73"/>
      <c r="N171" s="96"/>
      <c r="O171" s="114"/>
      <c r="P171" s="115"/>
    </row>
    <row r="172" spans="1:16">
      <c r="A172" s="69"/>
      <c r="B172" s="69"/>
      <c r="C172" s="98" t="s">
        <v>197</v>
      </c>
      <c r="D172" s="98"/>
      <c r="E172" s="98"/>
      <c r="F172" s="71"/>
      <c r="G172" s="71"/>
      <c r="H172" s="71"/>
      <c r="I172" s="71"/>
      <c r="J172" s="72"/>
      <c r="K172" s="72"/>
      <c r="L172" s="73"/>
      <c r="M172" s="73"/>
      <c r="N172" s="100"/>
      <c r="O172" s="100"/>
      <c r="P172" s="101"/>
    </row>
    <row r="173" spans="1:16">
      <c r="A173" s="70">
        <v>16</v>
      </c>
      <c r="B173" s="70" t="s">
        <v>198</v>
      </c>
      <c r="C173" s="98" t="s">
        <v>198</v>
      </c>
      <c r="D173" s="98"/>
      <c r="E173" s="98"/>
      <c r="F173" s="71"/>
      <c r="G173" s="71"/>
      <c r="H173" s="71"/>
      <c r="I173" s="71"/>
      <c r="J173" s="72"/>
      <c r="K173" s="72"/>
      <c r="L173" s="73"/>
      <c r="M173" s="73"/>
      <c r="N173" s="100"/>
      <c r="O173" s="100"/>
      <c r="P173" s="101"/>
    </row>
    <row r="174" spans="1:16">
      <c r="A174" s="69"/>
      <c r="B174" s="69"/>
      <c r="C174" s="98" t="s">
        <v>199</v>
      </c>
      <c r="D174" s="98"/>
      <c r="E174" s="98"/>
      <c r="F174" s="71"/>
      <c r="G174" s="71"/>
      <c r="H174" s="71"/>
      <c r="I174" s="71"/>
      <c r="J174" s="72"/>
      <c r="K174" s="72"/>
      <c r="L174" s="73"/>
      <c r="M174" s="73"/>
      <c r="N174" s="100"/>
      <c r="O174" s="100"/>
      <c r="P174" s="101"/>
    </row>
    <row r="175" spans="1:16">
      <c r="A175" s="69"/>
      <c r="B175" s="69"/>
      <c r="C175" s="98" t="s">
        <v>200</v>
      </c>
      <c r="D175" s="98"/>
      <c r="E175" s="98"/>
      <c r="F175" s="71"/>
      <c r="G175" s="71"/>
      <c r="H175" s="71"/>
      <c r="I175" s="71"/>
      <c r="J175" s="72"/>
      <c r="K175" s="72"/>
      <c r="L175" s="73"/>
      <c r="M175" s="73"/>
      <c r="N175" s="100"/>
      <c r="O175" s="100"/>
      <c r="P175" s="101"/>
    </row>
    <row r="176" spans="1:16">
      <c r="A176" s="70">
        <v>17</v>
      </c>
      <c r="B176" s="70" t="s">
        <v>201</v>
      </c>
      <c r="C176" s="98" t="s">
        <v>202</v>
      </c>
      <c r="D176" s="98"/>
      <c r="E176" s="98"/>
      <c r="F176" s="71"/>
      <c r="G176" s="71"/>
      <c r="H176" s="71"/>
      <c r="I176" s="71"/>
      <c r="J176" s="72"/>
      <c r="K176" s="72"/>
      <c r="L176" s="73"/>
      <c r="M176" s="73"/>
      <c r="N176" s="100"/>
      <c r="O176" s="100"/>
      <c r="P176" s="101"/>
    </row>
    <row r="177" spans="1:16">
      <c r="A177" s="69"/>
      <c r="B177" s="69"/>
      <c r="C177" s="98" t="s">
        <v>261</v>
      </c>
      <c r="D177" s="98"/>
      <c r="E177" s="98"/>
      <c r="F177" s="71"/>
      <c r="G177" s="71"/>
      <c r="H177" s="71"/>
      <c r="I177" s="71"/>
      <c r="J177" s="72"/>
      <c r="K177" s="72"/>
      <c r="L177" s="73"/>
      <c r="M177" s="73"/>
      <c r="N177" s="100"/>
      <c r="O177" s="100"/>
      <c r="P177" s="101"/>
    </row>
    <row r="178" spans="1:16">
      <c r="A178" s="69"/>
      <c r="B178" s="69"/>
      <c r="C178" s="75" t="s">
        <v>254</v>
      </c>
      <c r="D178" s="76"/>
      <c r="E178" s="77"/>
      <c r="F178" s="71"/>
      <c r="G178" s="71"/>
      <c r="H178" s="71"/>
      <c r="I178" s="71"/>
      <c r="J178" s="72"/>
      <c r="K178" s="72"/>
      <c r="L178" s="73"/>
      <c r="M178" s="73"/>
      <c r="N178" s="62"/>
      <c r="O178" s="63"/>
      <c r="P178" s="64"/>
    </row>
    <row r="179" spans="1:16">
      <c r="A179" s="69"/>
      <c r="B179" s="69"/>
      <c r="C179" s="111" t="s">
        <v>253</v>
      </c>
      <c r="D179" s="112"/>
      <c r="E179" s="113"/>
      <c r="F179" s="71"/>
      <c r="G179" s="71"/>
      <c r="H179" s="71"/>
      <c r="I179" s="71"/>
      <c r="J179" s="72"/>
      <c r="K179" s="72"/>
      <c r="L179" s="73"/>
      <c r="M179" s="73"/>
      <c r="N179" s="96"/>
      <c r="O179" s="114"/>
      <c r="P179" s="115"/>
    </row>
    <row r="180" spans="1:16">
      <c r="A180" s="69"/>
      <c r="B180" s="69"/>
      <c r="C180" s="98" t="s">
        <v>203</v>
      </c>
      <c r="D180" s="98"/>
      <c r="E180" s="98"/>
      <c r="F180" s="71"/>
      <c r="G180" s="71"/>
      <c r="H180" s="71"/>
      <c r="I180" s="71"/>
      <c r="J180" s="72"/>
      <c r="K180" s="72"/>
      <c r="L180" s="73"/>
      <c r="M180" s="73"/>
      <c r="N180" s="100"/>
      <c r="O180" s="100"/>
      <c r="P180" s="101"/>
    </row>
    <row r="181" spans="1:16">
      <c r="A181" s="69"/>
      <c r="B181" s="69"/>
      <c r="C181" s="98" t="s">
        <v>204</v>
      </c>
      <c r="D181" s="98"/>
      <c r="E181" s="98"/>
      <c r="F181" s="71"/>
      <c r="G181" s="71"/>
      <c r="H181" s="71"/>
      <c r="I181" s="71"/>
      <c r="J181" s="72"/>
      <c r="K181" s="72"/>
      <c r="L181" s="73"/>
      <c r="M181" s="73"/>
      <c r="N181" s="100"/>
      <c r="O181" s="100"/>
      <c r="P181" s="101"/>
    </row>
    <row r="182" spans="1:16">
      <c r="A182" s="69"/>
      <c r="B182" s="69"/>
      <c r="C182" s="98" t="s">
        <v>205</v>
      </c>
      <c r="D182" s="98"/>
      <c r="E182" s="98"/>
      <c r="F182" s="71"/>
      <c r="G182" s="71"/>
      <c r="H182" s="71">
        <v>8</v>
      </c>
      <c r="I182" s="71"/>
      <c r="J182" s="72"/>
      <c r="K182" s="72"/>
      <c r="L182" s="73"/>
      <c r="M182" s="73"/>
      <c r="N182" s="100"/>
      <c r="O182" s="100"/>
      <c r="P182" s="101"/>
    </row>
    <row r="183" spans="1:16">
      <c r="A183" s="69"/>
      <c r="B183" s="69"/>
      <c r="C183" s="98" t="s">
        <v>206</v>
      </c>
      <c r="D183" s="98"/>
      <c r="E183" s="98"/>
      <c r="F183" s="71"/>
      <c r="G183" s="71"/>
      <c r="H183" s="71"/>
      <c r="I183" s="71"/>
      <c r="J183" s="72"/>
      <c r="K183" s="72"/>
      <c r="L183" s="73"/>
      <c r="M183" s="73"/>
      <c r="N183" s="100"/>
      <c r="O183" s="100"/>
      <c r="P183" s="101"/>
    </row>
    <row r="184" spans="1:16">
      <c r="A184" s="70">
        <v>18</v>
      </c>
      <c r="B184" s="70" t="s">
        <v>207</v>
      </c>
      <c r="C184" s="98" t="s">
        <v>208</v>
      </c>
      <c r="D184" s="98"/>
      <c r="E184" s="98"/>
      <c r="F184" s="71"/>
      <c r="G184" s="71"/>
      <c r="H184" s="71"/>
      <c r="I184" s="71"/>
      <c r="J184" s="72"/>
      <c r="K184" s="72"/>
      <c r="L184" s="73"/>
      <c r="M184" s="73"/>
      <c r="N184" s="100"/>
      <c r="O184" s="100"/>
      <c r="P184" s="101"/>
    </row>
    <row r="185" spans="1:16">
      <c r="A185" s="70"/>
      <c r="B185" s="70"/>
      <c r="C185" s="111" t="s">
        <v>231</v>
      </c>
      <c r="D185" s="112"/>
      <c r="E185" s="113"/>
      <c r="F185" s="71"/>
      <c r="G185" s="71"/>
      <c r="H185" s="71"/>
      <c r="I185" s="71"/>
      <c r="J185" s="72"/>
      <c r="K185" s="72"/>
      <c r="L185" s="73"/>
      <c r="M185" s="73"/>
      <c r="N185" s="100"/>
      <c r="O185" s="100"/>
      <c r="P185" s="101"/>
    </row>
    <row r="186" spans="1:16">
      <c r="A186" s="70"/>
      <c r="B186" s="70"/>
      <c r="C186" s="75" t="s">
        <v>232</v>
      </c>
      <c r="D186" s="76"/>
      <c r="E186" s="77"/>
      <c r="F186" s="71"/>
      <c r="G186" s="71"/>
      <c r="H186" s="71"/>
      <c r="I186" s="71"/>
      <c r="J186" s="72"/>
      <c r="K186" s="72"/>
      <c r="L186" s="73"/>
      <c r="M186" s="73"/>
      <c r="N186" s="100"/>
      <c r="O186" s="100"/>
      <c r="P186" s="101"/>
    </row>
    <row r="187" spans="1:16">
      <c r="A187" s="70"/>
      <c r="B187" s="70"/>
      <c r="C187" s="218" t="s">
        <v>262</v>
      </c>
      <c r="D187" s="219"/>
      <c r="E187" s="220"/>
      <c r="F187" s="71"/>
      <c r="G187" s="71"/>
      <c r="H187" s="71"/>
      <c r="I187" s="71"/>
      <c r="J187" s="72"/>
      <c r="K187" s="72"/>
      <c r="L187" s="73"/>
      <c r="M187" s="73"/>
      <c r="N187" s="100"/>
      <c r="O187" s="100"/>
      <c r="P187" s="101"/>
    </row>
    <row r="188" spans="1:16">
      <c r="A188" s="69"/>
      <c r="B188" s="69"/>
      <c r="C188" s="98" t="s">
        <v>209</v>
      </c>
      <c r="D188" s="98"/>
      <c r="E188" s="98"/>
      <c r="F188" s="71"/>
      <c r="G188" s="71"/>
      <c r="H188" s="71"/>
      <c r="I188" s="71"/>
      <c r="J188" s="72"/>
      <c r="K188" s="72"/>
      <c r="L188" s="73"/>
      <c r="M188" s="73"/>
      <c r="N188" s="100"/>
      <c r="O188" s="100"/>
      <c r="P188" s="101"/>
    </row>
    <row r="189" spans="1:16">
      <c r="A189" s="69"/>
      <c r="B189" s="69"/>
      <c r="C189" s="111" t="s">
        <v>230</v>
      </c>
      <c r="D189" s="112"/>
      <c r="E189" s="113"/>
      <c r="F189" s="71"/>
      <c r="G189" s="71"/>
      <c r="H189" s="71"/>
      <c r="I189" s="71"/>
      <c r="J189" s="72"/>
      <c r="K189" s="72"/>
      <c r="L189" s="73"/>
      <c r="M189" s="73"/>
      <c r="N189" s="100"/>
      <c r="O189" s="100"/>
      <c r="P189" s="101"/>
    </row>
    <row r="190" spans="1:16">
      <c r="A190" s="70">
        <v>19</v>
      </c>
      <c r="B190" s="70" t="s">
        <v>210</v>
      </c>
      <c r="C190" s="98" t="s">
        <v>211</v>
      </c>
      <c r="D190" s="98"/>
      <c r="E190" s="98"/>
      <c r="F190" s="71"/>
      <c r="G190" s="71"/>
      <c r="H190" s="71"/>
      <c r="I190" s="71"/>
      <c r="J190" s="72"/>
      <c r="K190" s="72"/>
      <c r="L190" s="73"/>
      <c r="M190" s="73"/>
      <c r="N190" s="100"/>
      <c r="O190" s="100"/>
      <c r="P190" s="101"/>
    </row>
    <row r="191" spans="1:16">
      <c r="A191" s="69"/>
      <c r="B191" s="69"/>
      <c r="C191" s="98" t="s">
        <v>212</v>
      </c>
      <c r="D191" s="98"/>
      <c r="E191" s="98"/>
      <c r="F191" s="71"/>
      <c r="G191" s="71">
        <v>2</v>
      </c>
      <c r="H191" s="71">
        <v>2</v>
      </c>
      <c r="I191" s="71"/>
      <c r="J191" s="72"/>
      <c r="K191" s="72"/>
      <c r="L191" s="73"/>
      <c r="M191" s="73"/>
      <c r="N191" s="100"/>
      <c r="O191" s="100"/>
      <c r="P191" s="101"/>
    </row>
    <row r="192" spans="1:16">
      <c r="A192" s="69"/>
      <c r="B192" s="69"/>
      <c r="C192" s="111" t="s">
        <v>239</v>
      </c>
      <c r="D192" s="112"/>
      <c r="E192" s="113"/>
      <c r="F192" s="71"/>
      <c r="G192" s="71"/>
      <c r="H192" s="71"/>
      <c r="I192" s="71"/>
      <c r="J192" s="72"/>
      <c r="K192" s="72"/>
      <c r="L192" s="73"/>
      <c r="M192" s="73"/>
      <c r="N192" s="96"/>
      <c r="O192" s="114"/>
      <c r="P192" s="115"/>
    </row>
    <row r="193" spans="1:16">
      <c r="A193" s="69"/>
      <c r="B193" s="69"/>
      <c r="C193" s="98" t="s">
        <v>213</v>
      </c>
      <c r="D193" s="98"/>
      <c r="E193" s="98"/>
      <c r="F193" s="71"/>
      <c r="G193" s="71"/>
      <c r="H193" s="71"/>
      <c r="I193" s="71"/>
      <c r="J193" s="72"/>
      <c r="K193" s="72"/>
      <c r="L193" s="73"/>
      <c r="M193" s="73"/>
      <c r="N193" s="100"/>
      <c r="O193" s="100"/>
      <c r="P193" s="101"/>
    </row>
    <row r="194" spans="1:16">
      <c r="A194" s="70">
        <v>20</v>
      </c>
      <c r="B194" s="70" t="s">
        <v>214</v>
      </c>
      <c r="C194" s="98" t="s">
        <v>214</v>
      </c>
      <c r="D194" s="98"/>
      <c r="E194" s="98"/>
      <c r="F194" s="71"/>
      <c r="G194" s="71"/>
      <c r="H194" s="71"/>
      <c r="I194" s="71"/>
      <c r="J194" s="72">
        <v>1</v>
      </c>
      <c r="K194" s="72"/>
      <c r="L194" s="73">
        <v>2</v>
      </c>
      <c r="M194" s="73"/>
      <c r="N194" s="100"/>
      <c r="O194" s="100"/>
      <c r="P194" s="101"/>
    </row>
    <row r="195" spans="1:16">
      <c r="A195" s="69"/>
      <c r="B195" s="69"/>
      <c r="C195" s="98" t="s">
        <v>215</v>
      </c>
      <c r="D195" s="98"/>
      <c r="E195" s="98"/>
      <c r="F195" s="71"/>
      <c r="G195" s="71"/>
      <c r="H195" s="71"/>
      <c r="I195" s="71"/>
      <c r="J195" s="72"/>
      <c r="K195" s="72"/>
      <c r="L195" s="73"/>
      <c r="M195" s="73"/>
      <c r="N195" s="100"/>
      <c r="O195" s="100"/>
      <c r="P195" s="101"/>
    </row>
    <row r="196" spans="1:16">
      <c r="A196" s="70">
        <v>21</v>
      </c>
      <c r="B196" s="70" t="s">
        <v>216</v>
      </c>
      <c r="C196" s="98" t="s">
        <v>217</v>
      </c>
      <c r="D196" s="98"/>
      <c r="E196" s="98"/>
      <c r="F196" s="71"/>
      <c r="G196" s="71"/>
      <c r="H196" s="71"/>
      <c r="I196" s="71"/>
      <c r="J196" s="72"/>
      <c r="K196" s="72"/>
      <c r="L196" s="73"/>
      <c r="M196" s="73"/>
      <c r="N196" s="100"/>
      <c r="O196" s="100"/>
      <c r="P196" s="101"/>
    </row>
    <row r="197" spans="1:16">
      <c r="A197" s="70"/>
      <c r="B197" s="70"/>
      <c r="C197" s="111" t="s">
        <v>243</v>
      </c>
      <c r="D197" s="112"/>
      <c r="E197" s="113"/>
      <c r="F197" s="71"/>
      <c r="G197" s="71"/>
      <c r="H197" s="71"/>
      <c r="I197" s="71"/>
      <c r="J197" s="72"/>
      <c r="K197" s="72"/>
      <c r="L197" s="73"/>
      <c r="M197" s="73"/>
      <c r="N197" s="96"/>
      <c r="O197" s="114"/>
      <c r="P197" s="115"/>
    </row>
    <row r="198" spans="1:16" ht="15.75" customHeight="1">
      <c r="A198" s="70">
        <v>22</v>
      </c>
      <c r="B198" s="70" t="s">
        <v>218</v>
      </c>
      <c r="C198" s="98" t="s">
        <v>218</v>
      </c>
      <c r="D198" s="98"/>
      <c r="E198" s="98"/>
      <c r="F198" s="71"/>
      <c r="G198" s="71"/>
      <c r="H198" s="71"/>
      <c r="I198" s="71"/>
      <c r="J198" s="72"/>
      <c r="K198" s="72"/>
      <c r="L198" s="73"/>
      <c r="M198" s="73"/>
      <c r="N198" s="100"/>
      <c r="O198" s="100"/>
      <c r="P198" s="101"/>
    </row>
    <row r="199" spans="1:16" ht="15.75" customHeight="1">
      <c r="A199" s="69"/>
      <c r="B199" s="69"/>
      <c r="C199" s="98" t="s">
        <v>191</v>
      </c>
      <c r="D199" s="98"/>
      <c r="E199" s="98"/>
      <c r="F199" s="71"/>
      <c r="G199" s="71"/>
      <c r="H199" s="71"/>
      <c r="I199" s="71"/>
      <c r="J199" s="72"/>
      <c r="K199" s="72"/>
      <c r="L199" s="73"/>
      <c r="M199" s="73"/>
      <c r="N199" s="100"/>
      <c r="O199" s="100"/>
      <c r="P199" s="101"/>
    </row>
    <row r="200" spans="1:16" ht="15.75" customHeight="1" thickBot="1">
      <c r="A200" s="69"/>
      <c r="B200" s="69"/>
      <c r="C200" s="98" t="s">
        <v>219</v>
      </c>
      <c r="D200" s="217"/>
      <c r="E200" s="217"/>
      <c r="F200" s="78"/>
      <c r="G200" s="78"/>
      <c r="H200" s="78"/>
      <c r="I200" s="78"/>
      <c r="J200" s="79"/>
      <c r="K200" s="79"/>
      <c r="L200" s="80"/>
      <c r="M200" s="80"/>
      <c r="N200" s="100"/>
      <c r="O200" s="100"/>
      <c r="P200" s="101"/>
    </row>
    <row r="201" spans="1:16" ht="15.75" customHeight="1" thickBot="1">
      <c r="A201" s="46"/>
      <c r="B201" s="46"/>
      <c r="C201" s="47"/>
      <c r="D201" s="212" t="s">
        <v>228</v>
      </c>
      <c r="E201" s="213"/>
      <c r="F201" s="81">
        <f>SUM(F65:F200)</f>
        <v>17</v>
      </c>
      <c r="G201" s="81">
        <f t="shared" ref="G201:M201" si="3">SUM(G65:G200)</f>
        <v>45</v>
      </c>
      <c r="H201" s="81">
        <f t="shared" si="3"/>
        <v>62</v>
      </c>
      <c r="I201" s="81">
        <f t="shared" si="3"/>
        <v>17</v>
      </c>
      <c r="J201" s="81">
        <f t="shared" si="3"/>
        <v>19</v>
      </c>
      <c r="K201" s="81">
        <f t="shared" si="3"/>
        <v>57</v>
      </c>
      <c r="L201" s="81">
        <f t="shared" si="3"/>
        <v>22</v>
      </c>
      <c r="M201" s="81">
        <f t="shared" si="3"/>
        <v>9</v>
      </c>
      <c r="N201" s="22"/>
      <c r="O201" s="22"/>
      <c r="P201" s="22"/>
    </row>
    <row r="202" spans="1:16" ht="19.5" customHeight="1" thickBot="1">
      <c r="A202" s="46"/>
      <c r="B202" s="46"/>
      <c r="C202" s="47"/>
      <c r="D202" s="66"/>
      <c r="E202" s="66" t="s">
        <v>229</v>
      </c>
      <c r="F202" s="214">
        <f>SUM(F201:M201)</f>
        <v>248</v>
      </c>
      <c r="G202" s="215"/>
      <c r="H202" s="215"/>
      <c r="I202" s="215"/>
      <c r="J202" s="215"/>
      <c r="K202" s="215"/>
      <c r="L202" s="215"/>
      <c r="M202" s="216"/>
      <c r="N202" s="22"/>
      <c r="O202" s="22"/>
      <c r="P202" s="22"/>
    </row>
    <row r="203" spans="1:16" ht="19.5" customHeight="1" thickBot="1">
      <c r="A203" s="12"/>
      <c r="B203" s="12"/>
      <c r="C203" s="12"/>
      <c r="D203" s="12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2"/>
      <c r="P203" s="12"/>
    </row>
    <row r="204" spans="1:16" ht="19.5" customHeight="1">
      <c r="A204" s="181" t="s">
        <v>71</v>
      </c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3"/>
    </row>
    <row r="205" spans="1:16" ht="37.5" customHeight="1">
      <c r="A205" s="19" t="s">
        <v>0</v>
      </c>
      <c r="B205" s="184" t="s">
        <v>47</v>
      </c>
      <c r="C205" s="184"/>
      <c r="D205" s="184"/>
      <c r="E205" s="184"/>
      <c r="F205" s="184"/>
      <c r="G205" s="184" t="s">
        <v>48</v>
      </c>
      <c r="H205" s="184"/>
      <c r="I205" s="184"/>
      <c r="J205" s="184" t="s">
        <v>49</v>
      </c>
      <c r="K205" s="184"/>
      <c r="L205" s="184"/>
      <c r="M205" s="171" t="s">
        <v>50</v>
      </c>
      <c r="N205" s="172"/>
      <c r="O205" s="184" t="s">
        <v>59</v>
      </c>
      <c r="P205" s="185"/>
    </row>
    <row r="206" spans="1:16">
      <c r="A206" s="82">
        <v>1</v>
      </c>
      <c r="B206" s="102" t="s">
        <v>272</v>
      </c>
      <c r="C206" s="103"/>
      <c r="D206" s="103"/>
      <c r="E206" s="103"/>
      <c r="F206" s="104"/>
      <c r="G206" s="106">
        <v>2264578850101</v>
      </c>
      <c r="H206" s="106"/>
      <c r="I206" s="106"/>
      <c r="J206" s="105">
        <v>308302</v>
      </c>
      <c r="K206" s="105"/>
      <c r="L206" s="105"/>
      <c r="M206" s="96">
        <v>12</v>
      </c>
      <c r="N206" s="97"/>
      <c r="O206" s="105">
        <v>52573.9</v>
      </c>
      <c r="P206" s="105"/>
    </row>
    <row r="207" spans="1:16">
      <c r="A207" s="82">
        <v>2</v>
      </c>
      <c r="B207" s="102" t="s">
        <v>273</v>
      </c>
      <c r="C207" s="103"/>
      <c r="D207" s="103"/>
      <c r="E207" s="103"/>
      <c r="F207" s="104"/>
      <c r="G207" s="106">
        <v>1998088211013</v>
      </c>
      <c r="H207" s="106"/>
      <c r="I207" s="106"/>
      <c r="J207" s="105">
        <v>115123.53</v>
      </c>
      <c r="K207" s="105"/>
      <c r="L207" s="105"/>
      <c r="M207" s="96">
        <v>12</v>
      </c>
      <c r="N207" s="97"/>
      <c r="O207" s="105">
        <v>19191.310000000001</v>
      </c>
      <c r="P207" s="105"/>
    </row>
    <row r="208" spans="1:16">
      <c r="A208" s="82">
        <v>3</v>
      </c>
      <c r="B208" s="102" t="s">
        <v>274</v>
      </c>
      <c r="C208" s="103"/>
      <c r="D208" s="103"/>
      <c r="E208" s="103"/>
      <c r="F208" s="104"/>
      <c r="G208" s="106">
        <v>1651344290101</v>
      </c>
      <c r="H208" s="106"/>
      <c r="I208" s="106"/>
      <c r="J208" s="105">
        <v>73123.53</v>
      </c>
      <c r="K208" s="105"/>
      <c r="L208" s="105"/>
      <c r="M208" s="96">
        <v>12</v>
      </c>
      <c r="N208" s="97"/>
      <c r="O208" s="105">
        <v>11958.12</v>
      </c>
      <c r="P208" s="105"/>
    </row>
    <row r="209" spans="1:16">
      <c r="A209" s="82">
        <v>4</v>
      </c>
      <c r="B209" s="102" t="s">
        <v>275</v>
      </c>
      <c r="C209" s="103"/>
      <c r="D209" s="103"/>
      <c r="E209" s="103"/>
      <c r="F209" s="104"/>
      <c r="G209" s="106">
        <v>1638054581406</v>
      </c>
      <c r="H209" s="106"/>
      <c r="I209" s="106"/>
      <c r="J209" s="105">
        <v>101123.53</v>
      </c>
      <c r="K209" s="105"/>
      <c r="L209" s="105"/>
      <c r="M209" s="96">
        <v>12</v>
      </c>
      <c r="N209" s="97"/>
      <c r="O209" s="105">
        <v>16763.580000000002</v>
      </c>
      <c r="P209" s="105"/>
    </row>
    <row r="210" spans="1:16">
      <c r="A210" s="82">
        <v>5</v>
      </c>
      <c r="B210" s="102" t="s">
        <v>276</v>
      </c>
      <c r="C210" s="103"/>
      <c r="D210" s="103"/>
      <c r="E210" s="103"/>
      <c r="F210" s="104"/>
      <c r="G210" s="106">
        <v>1838284290101</v>
      </c>
      <c r="H210" s="106"/>
      <c r="I210" s="106"/>
      <c r="J210" s="105">
        <v>104623.53</v>
      </c>
      <c r="K210" s="105"/>
      <c r="L210" s="105"/>
      <c r="M210" s="96">
        <v>12</v>
      </c>
      <c r="N210" s="97"/>
      <c r="O210" s="105">
        <v>19929.509999999998</v>
      </c>
      <c r="P210" s="105"/>
    </row>
    <row r="211" spans="1:16">
      <c r="A211" s="82">
        <v>6</v>
      </c>
      <c r="B211" s="102" t="s">
        <v>277</v>
      </c>
      <c r="C211" s="103"/>
      <c r="D211" s="103"/>
      <c r="E211" s="103"/>
      <c r="F211" s="104"/>
      <c r="G211" s="106">
        <v>2786312580101</v>
      </c>
      <c r="H211" s="106"/>
      <c r="I211" s="106"/>
      <c r="J211" s="105">
        <v>53323.53</v>
      </c>
      <c r="K211" s="105"/>
      <c r="L211" s="105"/>
      <c r="M211" s="96">
        <v>12</v>
      </c>
      <c r="N211" s="97"/>
      <c r="O211" s="105">
        <v>8982.34</v>
      </c>
      <c r="P211" s="105"/>
    </row>
    <row r="212" spans="1:16">
      <c r="A212" s="82">
        <v>7</v>
      </c>
      <c r="B212" s="102" t="s">
        <v>295</v>
      </c>
      <c r="C212" s="103"/>
      <c r="D212" s="103"/>
      <c r="E212" s="103"/>
      <c r="F212" s="104"/>
      <c r="G212" s="106">
        <v>2920865201205</v>
      </c>
      <c r="H212" s="106"/>
      <c r="I212" s="106"/>
      <c r="J212" s="105">
        <v>46243.53</v>
      </c>
      <c r="K212" s="105"/>
      <c r="L212" s="105"/>
      <c r="M212" s="96">
        <v>12</v>
      </c>
      <c r="N212" s="97"/>
      <c r="O212" s="105">
        <v>7196.04</v>
      </c>
      <c r="P212" s="105"/>
    </row>
    <row r="213" spans="1:16">
      <c r="A213" s="82">
        <v>8</v>
      </c>
      <c r="B213" s="102" t="s">
        <v>278</v>
      </c>
      <c r="C213" s="103"/>
      <c r="D213" s="103"/>
      <c r="E213" s="103"/>
      <c r="F213" s="104"/>
      <c r="G213" s="106">
        <v>2413444922001</v>
      </c>
      <c r="H213" s="106"/>
      <c r="I213" s="106"/>
      <c r="J213" s="105">
        <v>51423.53</v>
      </c>
      <c r="K213" s="105"/>
      <c r="L213" s="105"/>
      <c r="M213" s="96">
        <v>12</v>
      </c>
      <c r="N213" s="97"/>
      <c r="O213" s="105">
        <v>8122.05</v>
      </c>
      <c r="P213" s="105"/>
    </row>
    <row r="214" spans="1:16">
      <c r="A214" s="82">
        <v>9</v>
      </c>
      <c r="B214" s="102" t="s">
        <v>279</v>
      </c>
      <c r="C214" s="103"/>
      <c r="D214" s="103"/>
      <c r="E214" s="103"/>
      <c r="F214" s="104"/>
      <c r="G214" s="106">
        <v>2939579911218</v>
      </c>
      <c r="H214" s="106"/>
      <c r="I214" s="106"/>
      <c r="J214" s="105">
        <v>51423.53</v>
      </c>
      <c r="K214" s="105"/>
      <c r="L214" s="105"/>
      <c r="M214" s="96">
        <v>12</v>
      </c>
      <c r="N214" s="97"/>
      <c r="O214" s="105">
        <v>8122.05</v>
      </c>
      <c r="P214" s="105"/>
    </row>
    <row r="215" spans="1:16">
      <c r="A215" s="82">
        <v>10</v>
      </c>
      <c r="B215" s="102" t="s">
        <v>296</v>
      </c>
      <c r="C215" s="103"/>
      <c r="D215" s="103"/>
      <c r="E215" s="103"/>
      <c r="F215" s="104"/>
      <c r="G215" s="106">
        <v>1661089600101</v>
      </c>
      <c r="H215" s="106"/>
      <c r="I215" s="106"/>
      <c r="J215" s="105">
        <v>90623.53</v>
      </c>
      <c r="K215" s="105"/>
      <c r="L215" s="105"/>
      <c r="M215" s="96">
        <v>12</v>
      </c>
      <c r="N215" s="97"/>
      <c r="O215" s="105">
        <v>17476.78</v>
      </c>
      <c r="P215" s="105"/>
    </row>
    <row r="216" spans="1:16">
      <c r="A216" s="82">
        <v>11</v>
      </c>
      <c r="B216" s="102" t="s">
        <v>280</v>
      </c>
      <c r="C216" s="103"/>
      <c r="D216" s="103"/>
      <c r="E216" s="103"/>
      <c r="F216" s="104"/>
      <c r="G216" s="106">
        <v>2075728870101</v>
      </c>
      <c r="H216" s="106"/>
      <c r="I216" s="106"/>
      <c r="J216" s="107">
        <v>59123.53</v>
      </c>
      <c r="K216" s="108"/>
      <c r="L216" s="109"/>
      <c r="M216" s="96">
        <v>12</v>
      </c>
      <c r="N216" s="97"/>
      <c r="O216" s="107">
        <v>9498.56</v>
      </c>
      <c r="P216" s="109"/>
    </row>
    <row r="217" spans="1:16">
      <c r="A217" s="82">
        <v>12</v>
      </c>
      <c r="B217" s="102" t="s">
        <v>297</v>
      </c>
      <c r="C217" s="103"/>
      <c r="D217" s="103"/>
      <c r="E217" s="103"/>
      <c r="F217" s="104"/>
      <c r="G217" s="116">
        <v>3325094941205</v>
      </c>
      <c r="H217" s="117"/>
      <c r="I217" s="118"/>
      <c r="J217" s="105">
        <v>49323.53</v>
      </c>
      <c r="K217" s="105"/>
      <c r="L217" s="105"/>
      <c r="M217" s="96">
        <v>12</v>
      </c>
      <c r="N217" s="97"/>
      <c r="O217" s="105">
        <v>7746.64</v>
      </c>
      <c r="P217" s="105"/>
    </row>
    <row r="218" spans="1:16" ht="15" customHeight="1">
      <c r="A218" s="82">
        <v>13</v>
      </c>
      <c r="B218" s="102" t="s">
        <v>298</v>
      </c>
      <c r="C218" s="103"/>
      <c r="D218" s="103"/>
      <c r="E218" s="103"/>
      <c r="F218" s="104"/>
      <c r="G218" s="116">
        <v>2790593610101</v>
      </c>
      <c r="H218" s="117"/>
      <c r="I218" s="118"/>
      <c r="J218" s="107">
        <v>53523.53</v>
      </c>
      <c r="K218" s="108"/>
      <c r="L218" s="109"/>
      <c r="M218" s="96">
        <v>12</v>
      </c>
      <c r="N218" s="97"/>
      <c r="O218" s="107">
        <v>8497.4699999999993</v>
      </c>
      <c r="P218" s="109"/>
    </row>
    <row r="219" spans="1:16">
      <c r="A219" s="82">
        <v>14</v>
      </c>
      <c r="B219" s="102" t="s">
        <v>281</v>
      </c>
      <c r="C219" s="103"/>
      <c r="D219" s="103"/>
      <c r="E219" s="103"/>
      <c r="F219" s="104"/>
      <c r="G219" s="106">
        <v>1985827490201</v>
      </c>
      <c r="H219" s="106"/>
      <c r="I219" s="106"/>
      <c r="J219" s="105">
        <v>200621.6</v>
      </c>
      <c r="K219" s="105"/>
      <c r="L219" s="105"/>
      <c r="M219" s="96">
        <v>12</v>
      </c>
      <c r="N219" s="97"/>
      <c r="O219" s="107">
        <v>33979.03</v>
      </c>
      <c r="P219" s="109"/>
    </row>
    <row r="220" spans="1:16">
      <c r="A220" s="82">
        <v>16</v>
      </c>
      <c r="B220" s="102" t="s">
        <v>299</v>
      </c>
      <c r="C220" s="103"/>
      <c r="D220" s="103"/>
      <c r="E220" s="103"/>
      <c r="F220" s="104"/>
      <c r="G220" s="116">
        <v>1774083241804</v>
      </c>
      <c r="H220" s="117"/>
      <c r="I220" s="118"/>
      <c r="J220" s="105">
        <v>52123.53</v>
      </c>
      <c r="K220" s="105"/>
      <c r="L220" s="105"/>
      <c r="M220" s="96">
        <v>12</v>
      </c>
      <c r="N220" s="97"/>
      <c r="O220" s="105">
        <v>8247.19</v>
      </c>
      <c r="P220" s="105"/>
    </row>
    <row r="221" spans="1:16">
      <c r="A221" s="82">
        <v>17</v>
      </c>
      <c r="B221" s="102" t="s">
        <v>300</v>
      </c>
      <c r="C221" s="103"/>
      <c r="D221" s="103"/>
      <c r="E221" s="103"/>
      <c r="F221" s="104"/>
      <c r="G221" s="106">
        <v>2054386360101</v>
      </c>
      <c r="H221" s="106"/>
      <c r="I221" s="106"/>
      <c r="J221" s="105">
        <v>72000</v>
      </c>
      <c r="K221" s="105"/>
      <c r="L221" s="105"/>
      <c r="M221" s="96">
        <v>12</v>
      </c>
      <c r="N221" s="97"/>
      <c r="O221" s="105">
        <v>6000</v>
      </c>
      <c r="P221" s="105"/>
    </row>
    <row r="222" spans="1:16">
      <c r="A222" s="82">
        <v>18</v>
      </c>
      <c r="B222" s="102" t="s">
        <v>306</v>
      </c>
      <c r="C222" s="103"/>
      <c r="D222" s="103"/>
      <c r="E222" s="103"/>
      <c r="F222" s="104"/>
      <c r="G222" s="106">
        <v>3027233070105</v>
      </c>
      <c r="H222" s="106"/>
      <c r="I222" s="106"/>
      <c r="J222" s="105">
        <v>20318.73</v>
      </c>
      <c r="K222" s="105"/>
      <c r="L222" s="105"/>
      <c r="M222" s="96">
        <v>5</v>
      </c>
      <c r="N222" s="97"/>
      <c r="O222" s="107">
        <v>5571.74</v>
      </c>
      <c r="P222" s="109"/>
    </row>
    <row r="223" spans="1:16">
      <c r="A223" s="82">
        <v>19</v>
      </c>
      <c r="B223" s="102" t="s">
        <v>305</v>
      </c>
      <c r="C223" s="103"/>
      <c r="D223" s="103"/>
      <c r="E223" s="103"/>
      <c r="F223" s="104"/>
      <c r="G223" s="106">
        <v>2501846720101</v>
      </c>
      <c r="H223" s="106"/>
      <c r="I223" s="106"/>
      <c r="J223" s="105">
        <v>37240</v>
      </c>
      <c r="K223" s="105"/>
      <c r="L223" s="105"/>
      <c r="M223" s="96">
        <v>5</v>
      </c>
      <c r="N223" s="97"/>
      <c r="O223" s="105">
        <v>7000</v>
      </c>
      <c r="P223" s="105"/>
    </row>
    <row r="224" spans="1:16" ht="20.25" customHeight="1">
      <c r="A224" s="225" t="s">
        <v>255</v>
      </c>
      <c r="B224" s="225"/>
      <c r="C224" s="225"/>
      <c r="D224" s="225"/>
      <c r="E224" s="225"/>
      <c r="F224" s="225"/>
      <c r="G224" s="225"/>
      <c r="H224" s="225"/>
      <c r="I224" s="225"/>
      <c r="J224" s="225"/>
      <c r="K224" s="225"/>
      <c r="L224" s="225"/>
      <c r="M224" s="226" t="s">
        <v>229</v>
      </c>
      <c r="N224" s="226"/>
      <c r="O224" s="110">
        <f>SUM(O206:P223)</f>
        <v>256856.30999999997</v>
      </c>
      <c r="P224" s="110"/>
    </row>
    <row r="225" spans="1:16" ht="11.25" customHeight="1" thickBot="1">
      <c r="A225" s="20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2"/>
      <c r="N225" s="22"/>
      <c r="O225" s="22"/>
      <c r="P225" s="22"/>
    </row>
    <row r="226" spans="1:16">
      <c r="A226" s="181" t="s">
        <v>72</v>
      </c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3"/>
    </row>
    <row r="227" spans="1:16" ht="27" customHeight="1">
      <c r="A227" s="19" t="s">
        <v>0</v>
      </c>
      <c r="B227" s="171" t="s">
        <v>61</v>
      </c>
      <c r="C227" s="172"/>
      <c r="D227" s="172"/>
      <c r="E227" s="172"/>
      <c r="F227" s="172"/>
      <c r="G227" s="172"/>
      <c r="H227" s="172"/>
      <c r="I227" s="172"/>
      <c r="J227" s="172"/>
      <c r="K227" s="184" t="s">
        <v>64</v>
      </c>
      <c r="L227" s="184"/>
      <c r="M227" s="184"/>
      <c r="N227" s="184" t="s">
        <v>245</v>
      </c>
      <c r="O227" s="184"/>
      <c r="P227" s="185"/>
    </row>
    <row r="228" spans="1:16" ht="17.25" customHeight="1">
      <c r="A228" s="83">
        <v>1</v>
      </c>
      <c r="B228" s="224" t="s">
        <v>246</v>
      </c>
      <c r="C228" s="224"/>
      <c r="D228" s="224"/>
      <c r="E228" s="224"/>
      <c r="F228" s="224"/>
      <c r="G228" s="224"/>
      <c r="H228" s="224"/>
      <c r="I228" s="224"/>
      <c r="J228" s="224"/>
      <c r="K228" s="107">
        <v>266618.99</v>
      </c>
      <c r="L228" s="108"/>
      <c r="M228" s="109"/>
      <c r="N228" s="107">
        <v>1614225.14</v>
      </c>
      <c r="O228" s="108"/>
      <c r="P228" s="109"/>
    </row>
    <row r="229" spans="1:16" ht="13.5" customHeight="1">
      <c r="A229" s="83">
        <v>2</v>
      </c>
      <c r="B229" s="102" t="s">
        <v>222</v>
      </c>
      <c r="C229" s="103"/>
      <c r="D229" s="103"/>
      <c r="E229" s="103"/>
      <c r="F229" s="103"/>
      <c r="G229" s="103"/>
      <c r="H229" s="103"/>
      <c r="I229" s="103"/>
      <c r="J229" s="104"/>
      <c r="K229" s="107">
        <v>2839.55</v>
      </c>
      <c r="L229" s="108"/>
      <c r="M229" s="109"/>
      <c r="N229" s="107">
        <v>25442.33</v>
      </c>
      <c r="O229" s="108"/>
      <c r="P229" s="109"/>
    </row>
    <row r="230" spans="1:16">
      <c r="A230" s="82">
        <v>3</v>
      </c>
      <c r="B230" s="102" t="s">
        <v>225</v>
      </c>
      <c r="C230" s="103"/>
      <c r="D230" s="103"/>
      <c r="E230" s="103"/>
      <c r="F230" s="103"/>
      <c r="G230" s="103"/>
      <c r="H230" s="103"/>
      <c r="I230" s="103"/>
      <c r="J230" s="104"/>
      <c r="K230" s="107">
        <v>291.25</v>
      </c>
      <c r="L230" s="108"/>
      <c r="M230" s="109"/>
      <c r="N230" s="107">
        <v>2986.25</v>
      </c>
      <c r="O230" s="108"/>
      <c r="P230" s="109"/>
    </row>
    <row r="231" spans="1:16">
      <c r="A231" s="82">
        <v>4</v>
      </c>
      <c r="B231" s="102" t="s">
        <v>313</v>
      </c>
      <c r="C231" s="103"/>
      <c r="D231" s="103"/>
      <c r="E231" s="103"/>
      <c r="F231" s="103"/>
      <c r="G231" s="103"/>
      <c r="H231" s="103"/>
      <c r="I231" s="103"/>
      <c r="J231" s="104"/>
      <c r="K231" s="107">
        <v>23650</v>
      </c>
      <c r="L231" s="108"/>
      <c r="M231" s="109"/>
      <c r="N231" s="107">
        <v>29950</v>
      </c>
      <c r="O231" s="108"/>
      <c r="P231" s="109"/>
    </row>
    <row r="232" spans="1:16">
      <c r="A232" s="83">
        <v>5</v>
      </c>
      <c r="B232" s="102" t="s">
        <v>223</v>
      </c>
      <c r="C232" s="103"/>
      <c r="D232" s="103"/>
      <c r="E232" s="103"/>
      <c r="F232" s="103"/>
      <c r="G232" s="103"/>
      <c r="H232" s="103"/>
      <c r="I232" s="103"/>
      <c r="J232" s="104"/>
      <c r="K232" s="107">
        <v>0</v>
      </c>
      <c r="L232" s="108"/>
      <c r="M232" s="109"/>
      <c r="N232" s="107">
        <v>20000</v>
      </c>
      <c r="O232" s="108"/>
      <c r="P232" s="109"/>
    </row>
    <row r="233" spans="1:16" ht="15" customHeight="1">
      <c r="A233" s="82">
        <v>6</v>
      </c>
      <c r="B233" s="102" t="s">
        <v>282</v>
      </c>
      <c r="C233" s="103"/>
      <c r="D233" s="103"/>
      <c r="E233" s="103"/>
      <c r="F233" s="103"/>
      <c r="G233" s="103"/>
      <c r="H233" s="103"/>
      <c r="I233" s="103"/>
      <c r="J233" s="104"/>
      <c r="K233" s="105">
        <v>0</v>
      </c>
      <c r="L233" s="105"/>
      <c r="M233" s="105"/>
      <c r="N233" s="105">
        <v>0</v>
      </c>
      <c r="O233" s="105"/>
      <c r="P233" s="105"/>
    </row>
    <row r="234" spans="1:16">
      <c r="A234" s="83">
        <v>7</v>
      </c>
      <c r="B234" s="102" t="s">
        <v>283</v>
      </c>
      <c r="C234" s="103"/>
      <c r="D234" s="103"/>
      <c r="E234" s="103"/>
      <c r="F234" s="103"/>
      <c r="G234" s="103"/>
      <c r="H234" s="103"/>
      <c r="I234" s="103"/>
      <c r="J234" s="104"/>
      <c r="K234" s="105">
        <v>141810.54999999999</v>
      </c>
      <c r="L234" s="105"/>
      <c r="M234" s="105"/>
      <c r="N234" s="105">
        <v>302833.64</v>
      </c>
      <c r="O234" s="105"/>
      <c r="P234" s="105"/>
    </row>
    <row r="235" spans="1:16" ht="15.75" thickBot="1">
      <c r="A235" s="95">
        <v>8</v>
      </c>
      <c r="B235" s="102" t="s">
        <v>317</v>
      </c>
      <c r="C235" s="103"/>
      <c r="D235" s="103"/>
      <c r="E235" s="103"/>
      <c r="F235" s="103"/>
      <c r="G235" s="103"/>
      <c r="H235" s="103"/>
      <c r="I235" s="103"/>
      <c r="J235" s="104"/>
      <c r="K235" s="227">
        <v>4562.6400000000003</v>
      </c>
      <c r="L235" s="228"/>
      <c r="M235" s="229"/>
      <c r="N235" s="227">
        <v>4562.6400000000003</v>
      </c>
      <c r="O235" s="228"/>
      <c r="P235" s="229"/>
    </row>
    <row r="236" spans="1:16" ht="22.5" customHeight="1" thickBot="1">
      <c r="A236" s="49"/>
      <c r="B236" s="50"/>
      <c r="C236" s="50"/>
      <c r="D236" s="50"/>
      <c r="E236" s="50"/>
      <c r="F236" s="50"/>
      <c r="G236" s="50"/>
      <c r="H236" s="50"/>
      <c r="I236" s="223" t="s">
        <v>221</v>
      </c>
      <c r="J236" s="223"/>
      <c r="K236" s="221">
        <f>SUM(K228:M235)</f>
        <v>439772.98</v>
      </c>
      <c r="L236" s="222"/>
      <c r="M236" s="222"/>
      <c r="N236" s="221">
        <f>SUM(N228:P235)</f>
        <v>1999999.9999999998</v>
      </c>
      <c r="O236" s="222"/>
      <c r="P236" s="222"/>
    </row>
    <row r="237" spans="1:16" ht="15" customHeight="1">
      <c r="A237" s="23" t="s">
        <v>73</v>
      </c>
      <c r="B237" s="23"/>
      <c r="C237" s="23"/>
      <c r="D237" s="23"/>
      <c r="E237" s="23"/>
      <c r="F237" s="23"/>
      <c r="G237" s="23"/>
      <c r="H237" s="166" t="s">
        <v>60</v>
      </c>
      <c r="I237" s="166"/>
      <c r="J237" s="166"/>
      <c r="K237" s="166"/>
      <c r="L237" s="166"/>
      <c r="M237" s="166"/>
      <c r="N237" s="166"/>
      <c r="O237" s="166"/>
      <c r="P237" s="166"/>
    </row>
    <row r="238" spans="1:16">
      <c r="A238" s="23" t="s">
        <v>74</v>
      </c>
      <c r="B238" s="23"/>
      <c r="C238" s="23"/>
      <c r="D238" s="23"/>
      <c r="E238" s="23"/>
      <c r="F238" s="23"/>
      <c r="G238" s="23"/>
      <c r="H238" s="166"/>
      <c r="I238" s="166"/>
      <c r="J238" s="166"/>
      <c r="K238" s="166"/>
      <c r="L238" s="166"/>
      <c r="M238" s="166"/>
      <c r="N238" s="166"/>
      <c r="O238" s="166"/>
      <c r="P238" s="166"/>
    </row>
    <row r="239" spans="1:16" ht="28.5" customHeight="1">
      <c r="A239" s="23"/>
      <c r="B239" s="23"/>
      <c r="C239" s="23"/>
      <c r="D239" s="23"/>
      <c r="E239" s="23"/>
      <c r="F239" s="23"/>
      <c r="G239" s="23"/>
      <c r="H239" s="166"/>
      <c r="I239" s="166"/>
      <c r="J239" s="166"/>
      <c r="K239" s="166"/>
      <c r="L239" s="166"/>
      <c r="M239" s="166"/>
      <c r="N239" s="166"/>
      <c r="O239" s="166"/>
      <c r="P239" s="166"/>
    </row>
    <row r="240" spans="1:16">
      <c r="A240" s="24" t="s">
        <v>65</v>
      </c>
      <c r="B240" s="23"/>
      <c r="C240" s="23"/>
      <c r="D240" s="23"/>
      <c r="E240" s="23"/>
      <c r="F240" s="23"/>
      <c r="G240" s="23"/>
      <c r="H240" s="23"/>
    </row>
    <row r="241" spans="2:8">
      <c r="B241" s="99" t="s">
        <v>264</v>
      </c>
      <c r="C241" s="99"/>
      <c r="D241" s="61"/>
      <c r="E241" s="99" t="s">
        <v>309</v>
      </c>
      <c r="F241" s="99"/>
      <c r="G241" s="99"/>
      <c r="H241" s="99"/>
    </row>
    <row r="242" spans="2:8">
      <c r="B242" s="99" t="s">
        <v>301</v>
      </c>
      <c r="C242" s="99"/>
      <c r="D242" s="61"/>
      <c r="E242" s="99" t="s">
        <v>310</v>
      </c>
      <c r="F242" s="99"/>
      <c r="G242" s="99"/>
      <c r="H242" s="99"/>
    </row>
    <row r="243" spans="2:8">
      <c r="B243" s="61"/>
      <c r="C243" s="61"/>
      <c r="D243" s="61"/>
      <c r="E243" s="99" t="s">
        <v>311</v>
      </c>
      <c r="F243" s="99"/>
      <c r="G243" s="99"/>
      <c r="H243" s="99"/>
    </row>
  </sheetData>
  <mergeCells count="494">
    <mergeCell ref="B235:J235"/>
    <mergeCell ref="K235:M235"/>
    <mergeCell ref="N235:P235"/>
    <mergeCell ref="N231:P231"/>
    <mergeCell ref="G222:I222"/>
    <mergeCell ref="J222:L222"/>
    <mergeCell ref="M222:N222"/>
    <mergeCell ref="O222:P222"/>
    <mergeCell ref="B222:F222"/>
    <mergeCell ref="J219:L219"/>
    <mergeCell ref="K236:M236"/>
    <mergeCell ref="N236:P236"/>
    <mergeCell ref="I236:J236"/>
    <mergeCell ref="K228:M228"/>
    <mergeCell ref="N228:P228"/>
    <mergeCell ref="B228:J228"/>
    <mergeCell ref="B229:J229"/>
    <mergeCell ref="K229:M229"/>
    <mergeCell ref="N229:P229"/>
    <mergeCell ref="N234:P234"/>
    <mergeCell ref="K232:M232"/>
    <mergeCell ref="N232:P232"/>
    <mergeCell ref="B232:J232"/>
    <mergeCell ref="A224:L224"/>
    <mergeCell ref="M224:N224"/>
    <mergeCell ref="G219:I219"/>
    <mergeCell ref="B231:J231"/>
    <mergeCell ref="K231:M231"/>
    <mergeCell ref="G223:I223"/>
    <mergeCell ref="J223:L223"/>
    <mergeCell ref="M223:N223"/>
    <mergeCell ref="O223:P223"/>
    <mergeCell ref="B223:F223"/>
    <mergeCell ref="J217:L217"/>
    <mergeCell ref="J213:L213"/>
    <mergeCell ref="J214:L214"/>
    <mergeCell ref="J215:L215"/>
    <mergeCell ref="G213:I213"/>
    <mergeCell ref="B212:F212"/>
    <mergeCell ref="O216:P216"/>
    <mergeCell ref="O217:P217"/>
    <mergeCell ref="O219:P219"/>
    <mergeCell ref="B217:F217"/>
    <mergeCell ref="B219:F219"/>
    <mergeCell ref="O213:P213"/>
    <mergeCell ref="B218:F218"/>
    <mergeCell ref="G218:I218"/>
    <mergeCell ref="M218:N218"/>
    <mergeCell ref="G214:I214"/>
    <mergeCell ref="G215:I215"/>
    <mergeCell ref="G212:I212"/>
    <mergeCell ref="M213:N213"/>
    <mergeCell ref="M214:N214"/>
    <mergeCell ref="J212:L212"/>
    <mergeCell ref="B215:F215"/>
    <mergeCell ref="O215:P215"/>
    <mergeCell ref="M215:N215"/>
    <mergeCell ref="B213:F213"/>
    <mergeCell ref="B214:F214"/>
    <mergeCell ref="J207:L207"/>
    <mergeCell ref="J209:L209"/>
    <mergeCell ref="J210:L210"/>
    <mergeCell ref="N183:P183"/>
    <mergeCell ref="C173:E173"/>
    <mergeCell ref="N186:P186"/>
    <mergeCell ref="N188:P188"/>
    <mergeCell ref="N180:P180"/>
    <mergeCell ref="N181:P181"/>
    <mergeCell ref="N184:P184"/>
    <mergeCell ref="J211:L211"/>
    <mergeCell ref="N185:P185"/>
    <mergeCell ref="N175:P175"/>
    <mergeCell ref="N176:P176"/>
    <mergeCell ref="C177:E177"/>
    <mergeCell ref="C152:E152"/>
    <mergeCell ref="C165:E165"/>
    <mergeCell ref="C164:E164"/>
    <mergeCell ref="C166:E166"/>
    <mergeCell ref="C161:E161"/>
    <mergeCell ref="C160:E160"/>
    <mergeCell ref="C159:E159"/>
    <mergeCell ref="C141:E141"/>
    <mergeCell ref="C154:E154"/>
    <mergeCell ref="C146:E146"/>
    <mergeCell ref="C150:E150"/>
    <mergeCell ref="C163:E163"/>
    <mergeCell ref="C151:E151"/>
    <mergeCell ref="C148:E148"/>
    <mergeCell ref="C147:E147"/>
    <mergeCell ref="C149:E149"/>
    <mergeCell ref="C158:E158"/>
    <mergeCell ref="C153:E153"/>
    <mergeCell ref="C156:E156"/>
    <mergeCell ref="C162:E162"/>
    <mergeCell ref="C157:E157"/>
    <mergeCell ref="C155:E155"/>
    <mergeCell ref="N131:P131"/>
    <mergeCell ref="C114:E114"/>
    <mergeCell ref="C123:E123"/>
    <mergeCell ref="C122:E122"/>
    <mergeCell ref="C121:E121"/>
    <mergeCell ref="C135:E135"/>
    <mergeCell ref="C134:E134"/>
    <mergeCell ref="C138:E138"/>
    <mergeCell ref="C137:E137"/>
    <mergeCell ref="C129:E129"/>
    <mergeCell ref="N129:P129"/>
    <mergeCell ref="C119:E119"/>
    <mergeCell ref="C187:E187"/>
    <mergeCell ref="N177:P177"/>
    <mergeCell ref="C185:E185"/>
    <mergeCell ref="N173:P173"/>
    <mergeCell ref="C199:E199"/>
    <mergeCell ref="N199:P199"/>
    <mergeCell ref="G208:I208"/>
    <mergeCell ref="C188:E188"/>
    <mergeCell ref="N179:P179"/>
    <mergeCell ref="N174:P174"/>
    <mergeCell ref="N182:P182"/>
    <mergeCell ref="G209:I209"/>
    <mergeCell ref="G210:I210"/>
    <mergeCell ref="M208:N208"/>
    <mergeCell ref="N189:P189"/>
    <mergeCell ref="B210:F210"/>
    <mergeCell ref="B207:F207"/>
    <mergeCell ref="A204:P204"/>
    <mergeCell ref="C195:E195"/>
    <mergeCell ref="N195:P195"/>
    <mergeCell ref="C200:E200"/>
    <mergeCell ref="B209:F209"/>
    <mergeCell ref="M207:N207"/>
    <mergeCell ref="J208:L208"/>
    <mergeCell ref="N191:P191"/>
    <mergeCell ref="G207:I207"/>
    <mergeCell ref="C193:E193"/>
    <mergeCell ref="C194:E194"/>
    <mergeCell ref="C192:E192"/>
    <mergeCell ref="C191:E191"/>
    <mergeCell ref="C189:E189"/>
    <mergeCell ref="N200:P200"/>
    <mergeCell ref="G211:I211"/>
    <mergeCell ref="C172:E172"/>
    <mergeCell ref="C183:E183"/>
    <mergeCell ref="C182:E182"/>
    <mergeCell ref="C169:E169"/>
    <mergeCell ref="C168:E168"/>
    <mergeCell ref="C167:E167"/>
    <mergeCell ref="C181:E181"/>
    <mergeCell ref="C180:E180"/>
    <mergeCell ref="C179:E179"/>
    <mergeCell ref="C176:E176"/>
    <mergeCell ref="C175:E175"/>
    <mergeCell ref="C174:E174"/>
    <mergeCell ref="B211:F211"/>
    <mergeCell ref="D201:E201"/>
    <mergeCell ref="F202:M202"/>
    <mergeCell ref="C171:E171"/>
    <mergeCell ref="C184:E184"/>
    <mergeCell ref="C190:E190"/>
    <mergeCell ref="B208:F208"/>
    <mergeCell ref="C170:E170"/>
    <mergeCell ref="C198:E198"/>
    <mergeCell ref="C196:E196"/>
    <mergeCell ref="C197:E197"/>
    <mergeCell ref="C111:E111"/>
    <mergeCell ref="C145:E145"/>
    <mergeCell ref="N121:P121"/>
    <mergeCell ref="N122:P122"/>
    <mergeCell ref="N123:P123"/>
    <mergeCell ref="N125:P125"/>
    <mergeCell ref="N126:P126"/>
    <mergeCell ref="N127:P127"/>
    <mergeCell ref="N130:P130"/>
    <mergeCell ref="C140:E140"/>
    <mergeCell ref="C139:E139"/>
    <mergeCell ref="C144:E144"/>
    <mergeCell ref="C143:E143"/>
    <mergeCell ref="C142:E142"/>
    <mergeCell ref="C113:E113"/>
    <mergeCell ref="C112:E112"/>
    <mergeCell ref="N145:P145"/>
    <mergeCell ref="N117:P117"/>
    <mergeCell ref="C116:E116"/>
    <mergeCell ref="N116:P116"/>
    <mergeCell ref="N134:P134"/>
    <mergeCell ref="N142:P142"/>
    <mergeCell ref="N124:P124"/>
    <mergeCell ref="C131:E131"/>
    <mergeCell ref="C79:E79"/>
    <mergeCell ref="N197:P197"/>
    <mergeCell ref="C130:E130"/>
    <mergeCell ref="C127:E127"/>
    <mergeCell ref="C124:E124"/>
    <mergeCell ref="C126:E126"/>
    <mergeCell ref="C125:E125"/>
    <mergeCell ref="C132:E132"/>
    <mergeCell ref="N143:P143"/>
    <mergeCell ref="N144:P144"/>
    <mergeCell ref="N138:P138"/>
    <mergeCell ref="N139:P139"/>
    <mergeCell ref="N136:P136"/>
    <mergeCell ref="N135:P135"/>
    <mergeCell ref="N141:P141"/>
    <mergeCell ref="N140:P140"/>
    <mergeCell ref="N137:P137"/>
    <mergeCell ref="N132:P132"/>
    <mergeCell ref="N120:P120"/>
    <mergeCell ref="N110:P110"/>
    <mergeCell ref="N111:P111"/>
    <mergeCell ref="N112:P112"/>
    <mergeCell ref="N106:P106"/>
    <mergeCell ref="C136:E136"/>
    <mergeCell ref="C88:E88"/>
    <mergeCell ref="C87:E87"/>
    <mergeCell ref="C86:E86"/>
    <mergeCell ref="C84:E84"/>
    <mergeCell ref="C83:E83"/>
    <mergeCell ref="N92:P92"/>
    <mergeCell ref="N98:P98"/>
    <mergeCell ref="N99:P99"/>
    <mergeCell ref="C93:E93"/>
    <mergeCell ref="C92:E92"/>
    <mergeCell ref="C95:E95"/>
    <mergeCell ref="C94:E94"/>
    <mergeCell ref="N95:P95"/>
    <mergeCell ref="C99:E99"/>
    <mergeCell ref="C98:E98"/>
    <mergeCell ref="C97:E97"/>
    <mergeCell ref="C96:E96"/>
    <mergeCell ref="C82:E82"/>
    <mergeCell ref="C81:E81"/>
    <mergeCell ref="C80:E80"/>
    <mergeCell ref="C85:E85"/>
    <mergeCell ref="N66:P66"/>
    <mergeCell ref="N67:P67"/>
    <mergeCell ref="N68:P68"/>
    <mergeCell ref="N69:P69"/>
    <mergeCell ref="N71:P71"/>
    <mergeCell ref="N76:P76"/>
    <mergeCell ref="N77:P77"/>
    <mergeCell ref="N78:P78"/>
    <mergeCell ref="C72:E72"/>
    <mergeCell ref="C74:E74"/>
    <mergeCell ref="N72:P72"/>
    <mergeCell ref="N74:P74"/>
    <mergeCell ref="C75:E75"/>
    <mergeCell ref="N75:P75"/>
    <mergeCell ref="C67:E67"/>
    <mergeCell ref="C69:E69"/>
    <mergeCell ref="C68:E68"/>
    <mergeCell ref="C78:E78"/>
    <mergeCell ref="C77:E77"/>
    <mergeCell ref="C76:E76"/>
    <mergeCell ref="C70:E70"/>
    <mergeCell ref="C73:E73"/>
    <mergeCell ref="A4:P4"/>
    <mergeCell ref="C14:F14"/>
    <mergeCell ref="D12:P12"/>
    <mergeCell ref="K14:P14"/>
    <mergeCell ref="A50:A51"/>
    <mergeCell ref="B50:B51"/>
    <mergeCell ref="C50:C51"/>
    <mergeCell ref="K34:P34"/>
    <mergeCell ref="K35:P35"/>
    <mergeCell ref="K40:P40"/>
    <mergeCell ref="A44:A45"/>
    <mergeCell ref="B44:B45"/>
    <mergeCell ref="C44:C45"/>
    <mergeCell ref="D44:D45"/>
    <mergeCell ref="E44:P44"/>
    <mergeCell ref="A46:A47"/>
    <mergeCell ref="B46:B47"/>
    <mergeCell ref="C46:C47"/>
    <mergeCell ref="K36:P36"/>
    <mergeCell ref="K37:P37"/>
    <mergeCell ref="A5:P5"/>
    <mergeCell ref="A6:P6"/>
    <mergeCell ref="A7:P7"/>
    <mergeCell ref="A8:P8"/>
    <mergeCell ref="A2:P2"/>
    <mergeCell ref="A226:P226"/>
    <mergeCell ref="N227:P227"/>
    <mergeCell ref="K227:M227"/>
    <mergeCell ref="B227:J227"/>
    <mergeCell ref="O206:P206"/>
    <mergeCell ref="B205:F205"/>
    <mergeCell ref="G205:I205"/>
    <mergeCell ref="J205:L205"/>
    <mergeCell ref="O205:P205"/>
    <mergeCell ref="C65:E65"/>
    <mergeCell ref="N65:P65"/>
    <mergeCell ref="A61:P61"/>
    <mergeCell ref="A43:P43"/>
    <mergeCell ref="A48:A49"/>
    <mergeCell ref="C62:E64"/>
    <mergeCell ref="F62:P62"/>
    <mergeCell ref="F63:I63"/>
    <mergeCell ref="J63:M63"/>
    <mergeCell ref="N63:P64"/>
    <mergeCell ref="N80:P80"/>
    <mergeCell ref="N70:P70"/>
    <mergeCell ref="N73:P73"/>
    <mergeCell ref="A3:P3"/>
    <mergeCell ref="H237:P239"/>
    <mergeCell ref="A17:F17"/>
    <mergeCell ref="G17:P17"/>
    <mergeCell ref="M205:N205"/>
    <mergeCell ref="B206:F206"/>
    <mergeCell ref="G206:I206"/>
    <mergeCell ref="J206:L206"/>
    <mergeCell ref="A26:F26"/>
    <mergeCell ref="G26:P26"/>
    <mergeCell ref="M206:N206"/>
    <mergeCell ref="B48:B49"/>
    <mergeCell ref="C48:C49"/>
    <mergeCell ref="A62:B64"/>
    <mergeCell ref="N230:P230"/>
    <mergeCell ref="K230:M230"/>
    <mergeCell ref="B230:J230"/>
    <mergeCell ref="A58:A59"/>
    <mergeCell ref="B58:B59"/>
    <mergeCell ref="C58:C59"/>
    <mergeCell ref="N165:P165"/>
    <mergeCell ref="K38:P38"/>
    <mergeCell ref="K39:P39"/>
    <mergeCell ref="K41:P41"/>
    <mergeCell ref="C108:E108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C54:C55"/>
    <mergeCell ref="N91:P91"/>
    <mergeCell ref="N93:P93"/>
    <mergeCell ref="N81:P81"/>
    <mergeCell ref="N82:P82"/>
    <mergeCell ref="N83:P83"/>
    <mergeCell ref="N84:P84"/>
    <mergeCell ref="N86:P86"/>
    <mergeCell ref="N87:P87"/>
    <mergeCell ref="N88:P88"/>
    <mergeCell ref="N89:P89"/>
    <mergeCell ref="N90:P90"/>
    <mergeCell ref="N85:P85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C52:C53"/>
    <mergeCell ref="B54:B55"/>
    <mergeCell ref="B56:B57"/>
    <mergeCell ref="A56:A57"/>
    <mergeCell ref="N79:P79"/>
    <mergeCell ref="C71:E71"/>
    <mergeCell ref="N109:P109"/>
    <mergeCell ref="N119:P119"/>
    <mergeCell ref="N96:P96"/>
    <mergeCell ref="N97:P97"/>
    <mergeCell ref="C56:C57"/>
    <mergeCell ref="B52:B53"/>
    <mergeCell ref="A52:A53"/>
    <mergeCell ref="A54:A55"/>
    <mergeCell ref="C66:E66"/>
    <mergeCell ref="N101:P101"/>
    <mergeCell ref="N102:P102"/>
    <mergeCell ref="N103:P103"/>
    <mergeCell ref="N104:P104"/>
    <mergeCell ref="N105:P105"/>
    <mergeCell ref="N100:P100"/>
    <mergeCell ref="N113:P113"/>
    <mergeCell ref="N114:P114"/>
    <mergeCell ref="N118:P118"/>
    <mergeCell ref="N146:P146"/>
    <mergeCell ref="N167:P167"/>
    <mergeCell ref="N168:P168"/>
    <mergeCell ref="N164:P164"/>
    <mergeCell ref="N153:P153"/>
    <mergeCell ref="N159:P159"/>
    <mergeCell ref="N160:P160"/>
    <mergeCell ref="N161:P161"/>
    <mergeCell ref="N162:P162"/>
    <mergeCell ref="N150:P150"/>
    <mergeCell ref="N152:P152"/>
    <mergeCell ref="N163:P163"/>
    <mergeCell ref="N147:P147"/>
    <mergeCell ref="N148:P148"/>
    <mergeCell ref="N149:P149"/>
    <mergeCell ref="N158:P158"/>
    <mergeCell ref="N166:P166"/>
    <mergeCell ref="N151:P151"/>
    <mergeCell ref="N154:P154"/>
    <mergeCell ref="N155:P155"/>
    <mergeCell ref="N157:P157"/>
    <mergeCell ref="N156:P156"/>
    <mergeCell ref="N170:P170"/>
    <mergeCell ref="N171:P171"/>
    <mergeCell ref="N172:P172"/>
    <mergeCell ref="N169:P169"/>
    <mergeCell ref="N192:P192"/>
    <mergeCell ref="N193:P193"/>
    <mergeCell ref="O211:P211"/>
    <mergeCell ref="O212:P212"/>
    <mergeCell ref="N194:P194"/>
    <mergeCell ref="N196:P196"/>
    <mergeCell ref="O207:P207"/>
    <mergeCell ref="O208:P208"/>
    <mergeCell ref="O209:P209"/>
    <mergeCell ref="N190:P190"/>
    <mergeCell ref="M209:N209"/>
    <mergeCell ref="M210:N210"/>
    <mergeCell ref="M211:N211"/>
    <mergeCell ref="M212:N212"/>
    <mergeCell ref="O210:P210"/>
    <mergeCell ref="B220:F220"/>
    <mergeCell ref="G220:I220"/>
    <mergeCell ref="J220:L220"/>
    <mergeCell ref="M220:N220"/>
    <mergeCell ref="O220:P220"/>
    <mergeCell ref="B221:F221"/>
    <mergeCell ref="G221:I221"/>
    <mergeCell ref="J221:L221"/>
    <mergeCell ref="M221:N221"/>
    <mergeCell ref="M219:N219"/>
    <mergeCell ref="C128:E128"/>
    <mergeCell ref="C103:E103"/>
    <mergeCell ref="N108:P108"/>
    <mergeCell ref="N128:P128"/>
    <mergeCell ref="C91:E91"/>
    <mergeCell ref="C90:E90"/>
    <mergeCell ref="N94:P94"/>
    <mergeCell ref="C107:E107"/>
    <mergeCell ref="N107:P107"/>
    <mergeCell ref="C118:E118"/>
    <mergeCell ref="C120:E120"/>
    <mergeCell ref="C109:E109"/>
    <mergeCell ref="C102:E102"/>
    <mergeCell ref="C101:E101"/>
    <mergeCell ref="C100:E100"/>
    <mergeCell ref="C110:E110"/>
    <mergeCell ref="C106:E106"/>
    <mergeCell ref="C105:E105"/>
    <mergeCell ref="C104:E104"/>
    <mergeCell ref="G217:I217"/>
    <mergeCell ref="C133:E133"/>
    <mergeCell ref="N198:P198"/>
    <mergeCell ref="O214:P214"/>
    <mergeCell ref="M217:N217"/>
    <mergeCell ref="C89:E89"/>
    <mergeCell ref="E242:H242"/>
    <mergeCell ref="E243:H243"/>
    <mergeCell ref="B242:C242"/>
    <mergeCell ref="B241:C241"/>
    <mergeCell ref="C115:E115"/>
    <mergeCell ref="N115:P115"/>
    <mergeCell ref="N187:P187"/>
    <mergeCell ref="E241:H241"/>
    <mergeCell ref="B234:J234"/>
    <mergeCell ref="B233:J233"/>
    <mergeCell ref="K233:M233"/>
    <mergeCell ref="N233:P233"/>
    <mergeCell ref="B216:F216"/>
    <mergeCell ref="G216:I216"/>
    <mergeCell ref="J216:L216"/>
    <mergeCell ref="M216:N216"/>
    <mergeCell ref="O224:P224"/>
    <mergeCell ref="K234:M234"/>
    <mergeCell ref="O221:P221"/>
    <mergeCell ref="O218:P218"/>
    <mergeCell ref="C117:E117"/>
    <mergeCell ref="J218:L218"/>
  </mergeCells>
  <pageMargins left="0.70866141732283472" right="0.70866141732283472" top="0.74803149606299213" bottom="0.74803149606299213" header="0.31496062992125984" footer="0.31496062992125984"/>
  <pageSetup scale="37" fitToHeight="3" orientation="landscape" horizontalDpi="4294967294" r:id="rId1"/>
  <rowBreaks count="1" manualBreakCount="1">
    <brk id="5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R12"/>
  <sheetViews>
    <sheetView zoomScale="115" zoomScaleNormal="115" workbookViewId="0">
      <selection activeCell="A10" sqref="A10"/>
    </sheetView>
  </sheetViews>
  <sheetFormatPr baseColWidth="10" defaultRowHeight="15"/>
  <cols>
    <col min="1" max="1" width="27.85546875" customWidth="1"/>
    <col min="2" max="2" width="14.28515625" customWidth="1"/>
    <col min="3" max="3" width="11.42578125" style="85"/>
    <col min="4" max="10" width="11.42578125" style="85" customWidth="1"/>
    <col min="11" max="17" width="11.42578125" style="85"/>
    <col min="19" max="19" width="13.7109375" bestFit="1" customWidth="1"/>
  </cols>
  <sheetData>
    <row r="1" spans="1:18">
      <c r="C1" s="85" t="s">
        <v>79</v>
      </c>
      <c r="D1" s="85" t="s">
        <v>80</v>
      </c>
      <c r="E1" s="85" t="s">
        <v>81</v>
      </c>
      <c r="F1" s="85" t="s">
        <v>82</v>
      </c>
      <c r="G1" s="85" t="s">
        <v>83</v>
      </c>
      <c r="H1" s="85" t="s">
        <v>84</v>
      </c>
      <c r="I1" s="85" t="s">
        <v>85</v>
      </c>
      <c r="J1" s="85" t="s">
        <v>86</v>
      </c>
      <c r="K1" s="85" t="s">
        <v>87</v>
      </c>
      <c r="L1" s="85" t="s">
        <v>88</v>
      </c>
      <c r="M1" s="85" t="s">
        <v>89</v>
      </c>
      <c r="N1" s="85" t="s">
        <v>90</v>
      </c>
      <c r="O1" s="85" t="s">
        <v>91</v>
      </c>
      <c r="P1" s="86" t="s">
        <v>92</v>
      </c>
      <c r="Q1" s="86" t="s">
        <v>93</v>
      </c>
    </row>
    <row r="2" spans="1:18" ht="22.5">
      <c r="A2" s="26" t="s">
        <v>289</v>
      </c>
      <c r="B2" s="56" t="s">
        <v>94</v>
      </c>
      <c r="C2" s="89">
        <v>15</v>
      </c>
      <c r="D2" s="85">
        <v>0</v>
      </c>
      <c r="E2" s="85">
        <v>0</v>
      </c>
      <c r="F2" s="85">
        <v>0</v>
      </c>
      <c r="G2" s="85">
        <v>0</v>
      </c>
      <c r="H2" s="85">
        <v>1</v>
      </c>
      <c r="I2" s="85">
        <v>0</v>
      </c>
      <c r="J2" s="85">
        <v>0</v>
      </c>
      <c r="K2" s="85">
        <v>0</v>
      </c>
      <c r="L2" s="85">
        <v>0</v>
      </c>
      <c r="M2" s="85">
        <v>1</v>
      </c>
      <c r="N2" s="85">
        <v>2</v>
      </c>
      <c r="O2" s="85">
        <v>0</v>
      </c>
      <c r="P2" s="86">
        <f>SUM(D2:O2)</f>
        <v>4</v>
      </c>
      <c r="Q2" s="86">
        <f>P2*100/C2</f>
        <v>26.666666666666668</v>
      </c>
    </row>
    <row r="3" spans="1:18" ht="22.5">
      <c r="A3" s="26" t="s">
        <v>290</v>
      </c>
      <c r="B3" s="57" t="s">
        <v>95</v>
      </c>
      <c r="C3" s="89">
        <v>3</v>
      </c>
      <c r="D3" s="85">
        <v>0</v>
      </c>
      <c r="E3" s="85">
        <v>0</v>
      </c>
      <c r="F3" s="85">
        <v>0</v>
      </c>
      <c r="G3" s="85">
        <v>0</v>
      </c>
      <c r="H3" s="85">
        <v>0</v>
      </c>
      <c r="I3" s="85">
        <v>0</v>
      </c>
      <c r="J3" s="85">
        <v>0</v>
      </c>
      <c r="K3" s="85">
        <v>0</v>
      </c>
      <c r="L3" s="85">
        <v>0</v>
      </c>
      <c r="M3" s="85">
        <v>1</v>
      </c>
      <c r="N3" s="85">
        <v>2</v>
      </c>
      <c r="O3" s="85">
        <v>2</v>
      </c>
      <c r="P3" s="86">
        <f t="shared" ref="P3:P8" si="0">SUM(D3:O3)</f>
        <v>5</v>
      </c>
      <c r="Q3" s="86">
        <f t="shared" ref="Q3:Q8" si="1">P3*100/C3</f>
        <v>166.66666666666666</v>
      </c>
    </row>
    <row r="4" spans="1:18" ht="45">
      <c r="A4" s="26" t="s">
        <v>291</v>
      </c>
      <c r="B4" s="56" t="s">
        <v>96</v>
      </c>
      <c r="C4" s="89">
        <v>12</v>
      </c>
      <c r="D4" s="85">
        <v>1</v>
      </c>
      <c r="E4" s="85">
        <v>0</v>
      </c>
      <c r="F4" s="85">
        <v>2</v>
      </c>
      <c r="G4" s="85">
        <v>0</v>
      </c>
      <c r="H4" s="85">
        <v>0</v>
      </c>
      <c r="I4" s="85">
        <v>3</v>
      </c>
      <c r="J4" s="85">
        <v>1</v>
      </c>
      <c r="K4" s="85">
        <v>1</v>
      </c>
      <c r="L4" s="85">
        <v>1</v>
      </c>
      <c r="M4" s="85">
        <v>1</v>
      </c>
      <c r="N4" s="85">
        <v>1</v>
      </c>
      <c r="O4" s="85">
        <v>1</v>
      </c>
      <c r="P4" s="86">
        <f t="shared" si="0"/>
        <v>12</v>
      </c>
      <c r="Q4" s="86">
        <f t="shared" si="1"/>
        <v>100</v>
      </c>
    </row>
    <row r="5" spans="1:18">
      <c r="A5" s="31" t="s">
        <v>97</v>
      </c>
      <c r="B5" s="56" t="s">
        <v>98</v>
      </c>
      <c r="C5" s="89">
        <v>2600</v>
      </c>
      <c r="D5" s="85">
        <v>146</v>
      </c>
      <c r="E5" s="85">
        <v>173</v>
      </c>
      <c r="F5" s="85">
        <v>115</v>
      </c>
      <c r="G5" s="85">
        <v>248</v>
      </c>
      <c r="H5" s="85">
        <v>198</v>
      </c>
      <c r="I5" s="85">
        <v>210</v>
      </c>
      <c r="J5" s="85">
        <v>244</v>
      </c>
      <c r="K5" s="85">
        <v>240</v>
      </c>
      <c r="L5" s="85">
        <v>251</v>
      </c>
      <c r="M5" s="85">
        <v>248</v>
      </c>
      <c r="N5" s="85">
        <v>144</v>
      </c>
      <c r="O5" s="85">
        <v>192</v>
      </c>
      <c r="P5" s="86">
        <f t="shared" si="0"/>
        <v>2409</v>
      </c>
      <c r="Q5" s="86">
        <f t="shared" si="1"/>
        <v>92.65384615384616</v>
      </c>
    </row>
    <row r="6" spans="1:18" ht="33.75">
      <c r="A6" s="26" t="s">
        <v>292</v>
      </c>
      <c r="B6" s="56" t="s">
        <v>99</v>
      </c>
      <c r="C6" s="89">
        <v>240</v>
      </c>
      <c r="D6" s="85">
        <v>0</v>
      </c>
      <c r="E6" s="85">
        <v>10</v>
      </c>
      <c r="F6" s="85">
        <v>0</v>
      </c>
      <c r="G6" s="85">
        <v>0</v>
      </c>
      <c r="H6" s="85">
        <v>0</v>
      </c>
      <c r="I6" s="85">
        <v>3</v>
      </c>
      <c r="J6" s="85">
        <v>12</v>
      </c>
      <c r="K6" s="85">
        <v>173</v>
      </c>
      <c r="L6" s="85">
        <v>7</v>
      </c>
      <c r="M6" s="85">
        <v>5</v>
      </c>
      <c r="N6" s="85">
        <v>40</v>
      </c>
      <c r="O6" s="85">
        <v>0</v>
      </c>
      <c r="P6" s="86">
        <f t="shared" si="0"/>
        <v>250</v>
      </c>
      <c r="Q6" s="86">
        <f t="shared" si="1"/>
        <v>104.16666666666667</v>
      </c>
    </row>
    <row r="7" spans="1:18" ht="22.5">
      <c r="A7" s="26" t="s">
        <v>288</v>
      </c>
      <c r="B7" s="56" t="s">
        <v>100</v>
      </c>
      <c r="C7" s="89">
        <v>50</v>
      </c>
      <c r="D7" s="85">
        <v>0</v>
      </c>
      <c r="E7" s="85">
        <v>2</v>
      </c>
      <c r="F7" s="85">
        <v>2</v>
      </c>
      <c r="G7" s="85">
        <v>0</v>
      </c>
      <c r="H7" s="85">
        <v>9</v>
      </c>
      <c r="I7" s="85">
        <v>8</v>
      </c>
      <c r="J7" s="85">
        <v>0</v>
      </c>
      <c r="K7" s="85">
        <v>9</v>
      </c>
      <c r="L7" s="85">
        <v>15</v>
      </c>
      <c r="M7" s="85">
        <v>5</v>
      </c>
      <c r="N7" s="85">
        <v>0</v>
      </c>
      <c r="O7" s="85">
        <v>2</v>
      </c>
      <c r="P7" s="86">
        <f t="shared" si="0"/>
        <v>52</v>
      </c>
      <c r="Q7" s="86">
        <f t="shared" si="1"/>
        <v>104</v>
      </c>
    </row>
    <row r="8" spans="1:18" ht="22.5">
      <c r="A8" s="26" t="s">
        <v>293</v>
      </c>
      <c r="B8" s="58" t="s">
        <v>101</v>
      </c>
      <c r="C8" s="90">
        <v>5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M8" s="85">
        <v>1</v>
      </c>
      <c r="N8" s="85">
        <v>2</v>
      </c>
      <c r="O8" s="85">
        <v>2</v>
      </c>
      <c r="P8" s="86">
        <f t="shared" si="0"/>
        <v>5</v>
      </c>
      <c r="Q8" s="86">
        <f t="shared" si="1"/>
        <v>100</v>
      </c>
    </row>
    <row r="9" spans="1:18">
      <c r="P9" s="86"/>
      <c r="Q9" s="86"/>
    </row>
    <row r="10" spans="1:18">
      <c r="P10" s="86"/>
      <c r="Q10" s="86"/>
    </row>
    <row r="11" spans="1:18">
      <c r="P11" s="87" t="s">
        <v>102</v>
      </c>
      <c r="Q11" s="87" t="s">
        <v>103</v>
      </c>
      <c r="R11" t="s">
        <v>104</v>
      </c>
    </row>
    <row r="12" spans="1:18">
      <c r="A12" t="s">
        <v>105</v>
      </c>
      <c r="D12" s="88">
        <v>0</v>
      </c>
      <c r="E12" s="88">
        <v>0</v>
      </c>
      <c r="F12" s="88">
        <v>0</v>
      </c>
      <c r="G12" s="88">
        <v>400000</v>
      </c>
      <c r="H12" s="88">
        <v>200000</v>
      </c>
      <c r="I12" s="88">
        <v>200000</v>
      </c>
      <c r="J12" s="88">
        <v>200000</v>
      </c>
      <c r="K12" s="88">
        <v>200000</v>
      </c>
      <c r="L12" s="88">
        <v>200000</v>
      </c>
      <c r="M12" s="88">
        <v>200000</v>
      </c>
      <c r="N12" s="88">
        <v>244360</v>
      </c>
      <c r="O12" s="88">
        <v>155640</v>
      </c>
      <c r="P12" s="87">
        <f>SUM(D12:O12)</f>
        <v>2000000</v>
      </c>
      <c r="Q12" s="87">
        <v>2000000</v>
      </c>
      <c r="R12" s="25">
        <f>P12*100/Q12</f>
        <v>100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1" sqref="F1:H1048576"/>
    </sheetView>
  </sheetViews>
  <sheetFormatPr baseColWidth="10" defaultRowHeight="15"/>
  <cols>
    <col min="7" max="7" width="11.42578125" hidden="1" customWidth="1"/>
    <col min="15" max="15" width="14.28515625" bestFit="1" customWidth="1"/>
  </cols>
  <sheetData>
    <row r="1" spans="1:15">
      <c r="N1" t="s">
        <v>256</v>
      </c>
    </row>
    <row r="2" spans="1:15">
      <c r="A2" s="48">
        <v>1</v>
      </c>
      <c r="B2" s="224" t="s">
        <v>246</v>
      </c>
      <c r="C2" s="224"/>
      <c r="D2" s="224"/>
      <c r="E2" s="224"/>
      <c r="F2" s="224"/>
      <c r="G2" s="224"/>
      <c r="H2" s="107">
        <v>100356.69</v>
      </c>
      <c r="I2" s="108"/>
      <c r="J2" s="109"/>
      <c r="K2" s="107">
        <v>765536.81</v>
      </c>
      <c r="L2" s="108"/>
      <c r="M2" s="109"/>
      <c r="N2" s="54">
        <v>105036.4</v>
      </c>
      <c r="O2" s="53">
        <f>K2+N2</f>
        <v>870573.21000000008</v>
      </c>
    </row>
    <row r="3" spans="1:15">
      <c r="A3" s="48">
        <v>2</v>
      </c>
      <c r="B3" s="102" t="s">
        <v>222</v>
      </c>
      <c r="C3" s="103"/>
      <c r="D3" s="103"/>
      <c r="E3" s="103"/>
      <c r="F3" s="103"/>
      <c r="G3" s="104"/>
      <c r="H3" s="107">
        <v>1995</v>
      </c>
      <c r="I3" s="108"/>
      <c r="J3" s="109"/>
      <c r="K3" s="107">
        <v>14521</v>
      </c>
      <c r="L3" s="108"/>
      <c r="M3" s="109"/>
      <c r="N3">
        <v>1792</v>
      </c>
      <c r="O3" s="53">
        <f t="shared" ref="O3:O14" si="0">K3+N3</f>
        <v>16313</v>
      </c>
    </row>
    <row r="4" spans="1:15">
      <c r="A4" s="16">
        <v>3</v>
      </c>
      <c r="B4" s="102" t="s">
        <v>225</v>
      </c>
      <c r="C4" s="103"/>
      <c r="D4" s="103"/>
      <c r="E4" s="103"/>
      <c r="F4" s="103"/>
      <c r="G4" s="104"/>
      <c r="H4" s="107">
        <v>193.75</v>
      </c>
      <c r="I4" s="108"/>
      <c r="J4" s="109"/>
      <c r="K4" s="107">
        <v>1570</v>
      </c>
      <c r="L4" s="108"/>
      <c r="M4" s="109"/>
      <c r="O4" s="53">
        <f t="shared" si="0"/>
        <v>1570</v>
      </c>
    </row>
    <row r="5" spans="1:15">
      <c r="A5" s="48">
        <v>4</v>
      </c>
      <c r="B5" s="234" t="s">
        <v>224</v>
      </c>
      <c r="C5" s="235"/>
      <c r="D5" s="235"/>
      <c r="E5" s="235"/>
      <c r="F5" s="235"/>
      <c r="G5" s="236"/>
      <c r="H5" s="237">
        <v>2500</v>
      </c>
      <c r="I5" s="237"/>
      <c r="J5" s="237"/>
      <c r="K5" s="107">
        <v>20000</v>
      </c>
      <c r="L5" s="108"/>
      <c r="M5" s="109"/>
      <c r="N5">
        <v>2500</v>
      </c>
      <c r="O5" s="53">
        <f t="shared" si="0"/>
        <v>22500</v>
      </c>
    </row>
    <row r="6" spans="1:15">
      <c r="A6" s="48">
        <v>5</v>
      </c>
      <c r="B6" s="102" t="s">
        <v>223</v>
      </c>
      <c r="C6" s="103"/>
      <c r="D6" s="103"/>
      <c r="E6" s="103"/>
      <c r="F6" s="103"/>
      <c r="G6" s="104"/>
      <c r="H6" s="107">
        <v>9000</v>
      </c>
      <c r="I6" s="108"/>
      <c r="J6" s="109"/>
      <c r="K6" s="107">
        <v>39000</v>
      </c>
      <c r="L6" s="108"/>
      <c r="M6" s="109"/>
      <c r="N6">
        <v>7500</v>
      </c>
      <c r="O6" s="53">
        <f t="shared" si="0"/>
        <v>46500</v>
      </c>
    </row>
    <row r="7" spans="1:15">
      <c r="A7" s="16">
        <v>6</v>
      </c>
      <c r="B7" s="102" t="s">
        <v>249</v>
      </c>
      <c r="C7" s="103"/>
      <c r="D7" s="103"/>
      <c r="E7" s="103"/>
      <c r="F7" s="103"/>
      <c r="G7" s="104"/>
      <c r="H7" s="107">
        <v>51200</v>
      </c>
      <c r="I7" s="108"/>
      <c r="J7" s="109"/>
      <c r="K7" s="107">
        <v>66400</v>
      </c>
      <c r="L7" s="108"/>
      <c r="M7" s="109"/>
      <c r="N7">
        <v>30800</v>
      </c>
      <c r="O7" s="53">
        <f t="shared" si="0"/>
        <v>97200</v>
      </c>
    </row>
    <row r="8" spans="1:15">
      <c r="A8" s="48">
        <v>7</v>
      </c>
      <c r="B8" s="102" t="s">
        <v>250</v>
      </c>
      <c r="C8" s="103"/>
      <c r="D8" s="103"/>
      <c r="E8" s="103"/>
      <c r="F8" s="103"/>
      <c r="G8" s="104"/>
      <c r="H8" s="107">
        <v>0</v>
      </c>
      <c r="I8" s="108"/>
      <c r="J8" s="109"/>
      <c r="K8" s="107">
        <v>6000</v>
      </c>
      <c r="L8" s="108"/>
      <c r="M8" s="109"/>
      <c r="O8" s="53">
        <f t="shared" si="0"/>
        <v>6000</v>
      </c>
    </row>
    <row r="9" spans="1:15">
      <c r="A9" s="48">
        <v>8</v>
      </c>
      <c r="B9" s="102" t="s">
        <v>251</v>
      </c>
      <c r="C9" s="103"/>
      <c r="D9" s="103"/>
      <c r="E9" s="103"/>
      <c r="F9" s="103"/>
      <c r="G9" s="104"/>
      <c r="H9" s="107">
        <v>0</v>
      </c>
      <c r="I9" s="108"/>
      <c r="J9" s="109"/>
      <c r="K9" s="107">
        <v>2147</v>
      </c>
      <c r="L9" s="108"/>
      <c r="M9" s="109"/>
      <c r="O9" s="53">
        <f t="shared" si="0"/>
        <v>2147</v>
      </c>
    </row>
    <row r="10" spans="1:15">
      <c r="A10" s="16">
        <v>9</v>
      </c>
      <c r="B10" s="102" t="s">
        <v>227</v>
      </c>
      <c r="C10" s="103"/>
      <c r="D10" s="103"/>
      <c r="E10" s="103"/>
      <c r="F10" s="103"/>
      <c r="G10" s="104"/>
      <c r="H10" s="105">
        <v>10984.58</v>
      </c>
      <c r="I10" s="105"/>
      <c r="J10" s="105"/>
      <c r="K10" s="107">
        <v>23814.47</v>
      </c>
      <c r="L10" s="108"/>
      <c r="M10" s="109"/>
      <c r="N10">
        <v>35690.730000000003</v>
      </c>
      <c r="O10" s="53">
        <f t="shared" si="0"/>
        <v>59505.200000000004</v>
      </c>
    </row>
    <row r="11" spans="1:15">
      <c r="A11" s="48">
        <v>10</v>
      </c>
      <c r="B11" s="102" t="s">
        <v>226</v>
      </c>
      <c r="C11" s="103"/>
      <c r="D11" s="103"/>
      <c r="E11" s="103"/>
      <c r="F11" s="103"/>
      <c r="G11" s="104"/>
      <c r="H11" s="105">
        <v>5600</v>
      </c>
      <c r="I11" s="105"/>
      <c r="J11" s="105"/>
      <c r="K11" s="107">
        <v>15600</v>
      </c>
      <c r="L11" s="108"/>
      <c r="M11" s="109"/>
      <c r="N11">
        <v>1600</v>
      </c>
      <c r="O11" s="53">
        <f t="shared" si="0"/>
        <v>17200</v>
      </c>
    </row>
    <row r="12" spans="1:15">
      <c r="A12" s="48">
        <v>11</v>
      </c>
      <c r="B12" s="102" t="s">
        <v>247</v>
      </c>
      <c r="C12" s="103"/>
      <c r="D12" s="103"/>
      <c r="E12" s="103"/>
      <c r="F12" s="103"/>
      <c r="G12" s="104"/>
      <c r="H12" s="107">
        <v>4000</v>
      </c>
      <c r="I12" s="108"/>
      <c r="J12" s="109"/>
      <c r="K12" s="107">
        <v>32000</v>
      </c>
      <c r="L12" s="108"/>
      <c r="M12" s="109"/>
      <c r="N12">
        <v>4000</v>
      </c>
      <c r="O12" s="53">
        <f t="shared" si="0"/>
        <v>36000</v>
      </c>
    </row>
    <row r="13" spans="1:15">
      <c r="A13" s="16">
        <v>12</v>
      </c>
      <c r="B13" s="233" t="s">
        <v>248</v>
      </c>
      <c r="C13" s="233"/>
      <c r="D13" s="233"/>
      <c r="E13" s="233"/>
      <c r="F13" s="233"/>
      <c r="G13" s="233"/>
      <c r="H13" s="107">
        <v>1100</v>
      </c>
      <c r="I13" s="108"/>
      <c r="J13" s="109"/>
      <c r="K13" s="107">
        <v>4134</v>
      </c>
      <c r="L13" s="108"/>
      <c r="M13" s="109"/>
      <c r="O13" s="53">
        <f t="shared" si="0"/>
        <v>4134</v>
      </c>
    </row>
    <row r="14" spans="1:15" ht="15.75" thickBot="1">
      <c r="A14" s="48">
        <v>13</v>
      </c>
      <c r="B14" s="102" t="s">
        <v>238</v>
      </c>
      <c r="C14" s="103"/>
      <c r="D14" s="103"/>
      <c r="E14" s="103"/>
      <c r="F14" s="103"/>
      <c r="G14" s="104"/>
      <c r="H14" s="107">
        <v>0</v>
      </c>
      <c r="I14" s="108"/>
      <c r="J14" s="109"/>
      <c r="K14" s="107">
        <v>2480</v>
      </c>
      <c r="L14" s="108"/>
      <c r="M14" s="109"/>
      <c r="N14">
        <v>1875</v>
      </c>
      <c r="O14" s="53">
        <f t="shared" si="0"/>
        <v>4355</v>
      </c>
    </row>
    <row r="15" spans="1:15" ht="15.75" customHeight="1" thickBot="1">
      <c r="A15" s="49"/>
      <c r="B15" s="52"/>
      <c r="C15" s="52"/>
      <c r="D15" s="52"/>
      <c r="E15" s="52"/>
      <c r="F15" s="52"/>
      <c r="G15" s="55"/>
      <c r="H15" s="221">
        <f>SUM(H2:J14)</f>
        <v>186930.02</v>
      </c>
      <c r="I15" s="222"/>
      <c r="J15" s="222"/>
      <c r="K15" s="230">
        <f>SUM(K2:M14)</f>
        <v>993203.28</v>
      </c>
      <c r="L15" s="231"/>
      <c r="M15" s="232"/>
      <c r="O15" s="53">
        <f>SUM(O2:O14)</f>
        <v>1183997.4099999999</v>
      </c>
    </row>
  </sheetData>
  <mergeCells count="41">
    <mergeCell ref="B2:G2"/>
    <mergeCell ref="H2:J2"/>
    <mergeCell ref="K2:M2"/>
    <mergeCell ref="B3:G3"/>
    <mergeCell ref="H3:J3"/>
    <mergeCell ref="K3:M3"/>
    <mergeCell ref="B4:G4"/>
    <mergeCell ref="H4:J4"/>
    <mergeCell ref="K4:M4"/>
    <mergeCell ref="B5:G5"/>
    <mergeCell ref="H5:J5"/>
    <mergeCell ref="K5:M5"/>
    <mergeCell ref="B6:G6"/>
    <mergeCell ref="H6:J6"/>
    <mergeCell ref="K6:M6"/>
    <mergeCell ref="B7:G7"/>
    <mergeCell ref="H7:J7"/>
    <mergeCell ref="K7:M7"/>
    <mergeCell ref="B8:G8"/>
    <mergeCell ref="H8:J8"/>
    <mergeCell ref="K8:M8"/>
    <mergeCell ref="B9:G9"/>
    <mergeCell ref="H9:J9"/>
    <mergeCell ref="K9:M9"/>
    <mergeCell ref="B10:G10"/>
    <mergeCell ref="H10:J10"/>
    <mergeCell ref="K10:M10"/>
    <mergeCell ref="B11:G11"/>
    <mergeCell ref="H11:J11"/>
    <mergeCell ref="K11:M11"/>
    <mergeCell ref="B12:G12"/>
    <mergeCell ref="H12:J12"/>
    <mergeCell ref="K12:M12"/>
    <mergeCell ref="B13:G13"/>
    <mergeCell ref="H13:J13"/>
    <mergeCell ref="K13:M13"/>
    <mergeCell ref="B14:G14"/>
    <mergeCell ref="H14:J14"/>
    <mergeCell ref="K14:M14"/>
    <mergeCell ref="H15:J15"/>
    <mergeCell ref="K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DEF1 Entidad receptora</vt:lpstr>
      <vt:lpstr>Calculos</vt:lpstr>
      <vt:lpstr>Hoja1</vt:lpstr>
      <vt:lpstr>'DEF1 Entidad receptora'!Títulos_a_imprimir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eddy.pablo</cp:lastModifiedBy>
  <cp:lastPrinted>2020-11-06T16:55:12Z</cp:lastPrinted>
  <dcterms:created xsi:type="dcterms:W3CDTF">2016-03-29T18:06:37Z</dcterms:created>
  <dcterms:modified xsi:type="dcterms:W3CDTF">2021-05-24T16:26:07Z</dcterms:modified>
</cp:coreProperties>
</file>